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500" yWindow="450" windowWidth="14790" windowHeight="12525" tabRatio="844"/>
  </bookViews>
  <sheets>
    <sheet name="Перечень на 2022 год" sheetId="13" r:id="rId1"/>
  </sheets>
  <definedNames>
    <definedName name="_xlnm.Print_Titles" localSheetId="0">'Перечень на 2022 год'!$7:$9</definedName>
    <definedName name="_xlnm.Print_Area" localSheetId="0">'Перечень на 2022 год'!$A$1:$T$367</definedName>
  </definedNames>
  <calcPr calcId="145621"/>
</workbook>
</file>

<file path=xl/calcChain.xml><?xml version="1.0" encoding="utf-8"?>
<calcChain xmlns="http://schemas.openxmlformats.org/spreadsheetml/2006/main">
  <c r="S160" i="13" l="1"/>
  <c r="S159" i="13"/>
  <c r="S158" i="13"/>
  <c r="S157" i="13"/>
  <c r="S152" i="13"/>
  <c r="S151" i="13"/>
  <c r="S150" i="13"/>
  <c r="S149" i="13"/>
  <c r="S148" i="13"/>
  <c r="S147" i="13"/>
  <c r="S146" i="13"/>
  <c r="S145" i="13"/>
  <c r="S144" i="13"/>
  <c r="S143" i="13"/>
  <c r="S142" i="13"/>
  <c r="S141" i="13"/>
  <c r="S140" i="13"/>
  <c r="S139" i="13"/>
  <c r="S138" i="13"/>
  <c r="S137" i="13"/>
  <c r="S136" i="13"/>
  <c r="S135" i="13"/>
  <c r="S134" i="13"/>
  <c r="S133" i="13"/>
  <c r="S132" i="13"/>
  <c r="S131" i="13"/>
  <c r="S130" i="13"/>
  <c r="S129" i="13"/>
  <c r="S128" i="13"/>
  <c r="S127" i="13"/>
  <c r="S126" i="13"/>
  <c r="S125" i="13"/>
  <c r="S124" i="13"/>
  <c r="S123" i="13"/>
  <c r="S122" i="13"/>
  <c r="S121" i="13"/>
  <c r="S120" i="13"/>
  <c r="S119" i="13"/>
  <c r="S118" i="13"/>
  <c r="S117" i="13"/>
  <c r="S116" i="13"/>
  <c r="S115" i="13"/>
  <c r="S114" i="13"/>
  <c r="S113" i="13"/>
  <c r="S112" i="13"/>
  <c r="S111" i="13"/>
  <c r="S110" i="13"/>
  <c r="S109" i="13"/>
  <c r="S108" i="13"/>
  <c r="S107" i="13"/>
  <c r="S106" i="13"/>
  <c r="S105" i="13"/>
  <c r="S104" i="13"/>
  <c r="S103" i="13"/>
  <c r="S102" i="13"/>
  <c r="S101" i="13"/>
  <c r="S100" i="13"/>
  <c r="S99" i="13"/>
  <c r="S98" i="13"/>
  <c r="S97" i="13"/>
  <c r="S96" i="13"/>
  <c r="S95" i="13"/>
  <c r="S94" i="13"/>
  <c r="S93" i="13"/>
  <c r="S92" i="13"/>
  <c r="S91" i="13"/>
  <c r="S90" i="13"/>
  <c r="S89" i="13"/>
  <c r="R88" i="13"/>
  <c r="S88" i="13" s="1"/>
  <c r="S87" i="13"/>
  <c r="S86" i="13"/>
  <c r="S85" i="13"/>
  <c r="S84" i="13"/>
  <c r="S83" i="13"/>
  <c r="S82" i="13"/>
  <c r="S81" i="13"/>
  <c r="S80" i="13"/>
  <c r="S7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P161" i="13" l="1"/>
  <c r="Q161" i="13"/>
  <c r="R161" i="13"/>
  <c r="S156" i="13"/>
  <c r="S155" i="13"/>
  <c r="S154" i="13"/>
  <c r="S153" i="13"/>
  <c r="S161" i="13" l="1"/>
  <c r="M350" i="13"/>
  <c r="N350" i="13"/>
  <c r="O350" i="13"/>
  <c r="P350" i="13"/>
  <c r="Q350" i="13"/>
  <c r="R350" i="13"/>
  <c r="S191" i="13" l="1"/>
  <c r="S187" i="13"/>
  <c r="S189" i="13"/>
  <c r="S190" i="13" l="1"/>
  <c r="N190" i="13"/>
  <c r="O190" i="13"/>
  <c r="P190" i="13"/>
  <c r="Q190" i="13"/>
  <c r="R190" i="13"/>
  <c r="M190" i="13"/>
  <c r="M197" i="13"/>
  <c r="M46" i="13" l="1"/>
  <c r="N46" i="13"/>
  <c r="O46" i="13"/>
  <c r="P46" i="13"/>
  <c r="Q46" i="13"/>
  <c r="R46" i="13"/>
  <c r="S41" i="13"/>
  <c r="S42" i="13"/>
  <c r="S43" i="13"/>
  <c r="S44" i="13"/>
  <c r="S45" i="13"/>
  <c r="M363" i="13" l="1"/>
  <c r="N363" i="13"/>
  <c r="O363" i="13"/>
  <c r="P363" i="13"/>
  <c r="Q363" i="13"/>
  <c r="R363" i="13"/>
  <c r="R32" i="13" l="1"/>
  <c r="Q32" i="13"/>
  <c r="P32" i="13"/>
  <c r="O32" i="13"/>
  <c r="N32" i="13"/>
  <c r="M32" i="13"/>
  <c r="S32" i="13" l="1"/>
  <c r="S171" i="13"/>
  <c r="S172" i="13"/>
  <c r="S173" i="13"/>
  <c r="S174" i="13"/>
  <c r="S175" i="13"/>
  <c r="S176" i="13"/>
  <c r="S177" i="13"/>
  <c r="S178" i="13"/>
  <c r="S179" i="13"/>
  <c r="S180" i="13"/>
  <c r="S181" i="13"/>
  <c r="S182" i="13"/>
  <c r="S183" i="13"/>
  <c r="S184" i="13"/>
  <c r="S185" i="13"/>
  <c r="S186" i="13"/>
  <c r="S170" i="13"/>
  <c r="M188" i="13"/>
  <c r="N188" i="13"/>
  <c r="O188" i="13"/>
  <c r="P188" i="13"/>
  <c r="Q188" i="13"/>
  <c r="R188" i="13"/>
  <c r="M365" i="13"/>
  <c r="M348" i="13"/>
  <c r="M329" i="13"/>
  <c r="M167" i="13"/>
  <c r="M161" i="13"/>
  <c r="M37" i="13"/>
  <c r="M28" i="13"/>
  <c r="M14" i="13"/>
  <c r="M330" i="13" l="1"/>
  <c r="M38" i="13"/>
  <c r="M366" i="13"/>
  <c r="M168" i="13"/>
  <c r="S188" i="13"/>
  <c r="M367" i="13" l="1"/>
  <c r="N37" i="13"/>
  <c r="O37" i="13"/>
  <c r="P37" i="13"/>
  <c r="Q37" i="13"/>
  <c r="R37" i="13"/>
  <c r="S36" i="13"/>
  <c r="S35" i="13"/>
  <c r="S222" i="13" l="1"/>
  <c r="S221" i="13"/>
  <c r="S220" i="13"/>
  <c r="S219" i="13"/>
  <c r="S218" i="13"/>
  <c r="S217" i="13"/>
  <c r="S216" i="13"/>
  <c r="R348" i="13" l="1"/>
  <c r="P348" i="13"/>
  <c r="Q348" i="13"/>
  <c r="O348" i="13"/>
  <c r="S347" i="13"/>
  <c r="S346" i="13"/>
  <c r="S345" i="13"/>
  <c r="S344" i="13"/>
  <c r="S343" i="13"/>
  <c r="S342" i="13"/>
  <c r="S341" i="13"/>
  <c r="S340" i="13"/>
  <c r="S339" i="13"/>
  <c r="S338" i="13"/>
  <c r="S337" i="13"/>
  <c r="S336" i="13"/>
  <c r="S335" i="13"/>
  <c r="S334" i="13"/>
  <c r="S333" i="13"/>
  <c r="S332" i="13"/>
  <c r="S348" i="13" l="1"/>
  <c r="N348" i="13"/>
  <c r="S13" i="13"/>
  <c r="S12" i="13"/>
  <c r="S11" i="13"/>
  <c r="S15" i="13"/>
  <c r="S17" i="13"/>
  <c r="O14" i="13"/>
  <c r="P14" i="13"/>
  <c r="Q14" i="13"/>
  <c r="R14" i="13"/>
  <c r="N14" i="13"/>
  <c r="O28" i="13"/>
  <c r="T14" i="13"/>
  <c r="O38" i="13" l="1"/>
  <c r="S14" i="13"/>
  <c r="P28" i="13" l="1"/>
  <c r="P38" i="13" s="1"/>
  <c r="Q28" i="13"/>
  <c r="Q38" i="13" s="1"/>
  <c r="R28" i="13"/>
  <c r="R38" i="13" s="1"/>
  <c r="O167" i="13"/>
  <c r="P167" i="13"/>
  <c r="Q167" i="13"/>
  <c r="R167" i="13"/>
  <c r="O329" i="13"/>
  <c r="P329" i="13"/>
  <c r="Q329" i="13"/>
  <c r="R329" i="13"/>
  <c r="O161" i="13"/>
  <c r="N28" i="13"/>
  <c r="N38" i="13" s="1"/>
  <c r="O168" i="13" l="1"/>
  <c r="S223" i="13"/>
  <c r="S224" i="13"/>
  <c r="S225" i="13"/>
  <c r="S226" i="13"/>
  <c r="S227" i="13"/>
  <c r="S228" i="13"/>
  <c r="S229" i="13"/>
  <c r="S230" i="13"/>
  <c r="S231" i="13"/>
  <c r="S232" i="13"/>
  <c r="S233" i="13"/>
  <c r="S234" i="13"/>
  <c r="S235" i="13"/>
  <c r="S236" i="13"/>
  <c r="S237" i="13"/>
  <c r="S238" i="13"/>
  <c r="S239" i="13"/>
  <c r="S240" i="13"/>
  <c r="S241" i="13"/>
  <c r="S242" i="13"/>
  <c r="S243" i="13"/>
  <c r="S244" i="13"/>
  <c r="S245" i="13"/>
  <c r="S246" i="13"/>
  <c r="S247" i="13"/>
  <c r="S248" i="13"/>
  <c r="S249" i="13"/>
  <c r="S250" i="13"/>
  <c r="S251" i="13"/>
  <c r="S252" i="13"/>
  <c r="S253" i="13"/>
  <c r="S254" i="13"/>
  <c r="S255" i="13"/>
  <c r="S256" i="13"/>
  <c r="S257" i="13"/>
  <c r="S258" i="13"/>
  <c r="S259" i="13"/>
  <c r="S260" i="13"/>
  <c r="S215" i="13"/>
  <c r="S214" i="13"/>
  <c r="S213" i="13"/>
  <c r="S212" i="13"/>
  <c r="S211" i="13"/>
  <c r="S210" i="13"/>
  <c r="S209" i="13"/>
  <c r="S208" i="13"/>
  <c r="S207" i="13"/>
  <c r="S206" i="13"/>
  <c r="S205" i="13"/>
  <c r="S327" i="13" l="1"/>
  <c r="S324" i="13"/>
  <c r="S317" i="13"/>
  <c r="S315" i="13"/>
  <c r="S313" i="13"/>
  <c r="S309" i="13" l="1"/>
  <c r="S308" i="13"/>
  <c r="S307" i="13"/>
  <c r="S306" i="13"/>
  <c r="S305" i="13"/>
  <c r="S304" i="13"/>
  <c r="S303" i="13"/>
  <c r="S302" i="13"/>
  <c r="S301" i="13"/>
  <c r="S297" i="13"/>
  <c r="S288" i="13"/>
  <c r="S290" i="13"/>
  <c r="S293" i="13"/>
  <c r="S262" i="13"/>
  <c r="S263" i="13"/>
  <c r="S264" i="13"/>
  <c r="S265" i="13"/>
  <c r="S266" i="13"/>
  <c r="S267" i="13"/>
  <c r="S268" i="13"/>
  <c r="S269" i="13"/>
  <c r="S270" i="13"/>
  <c r="S271" i="13"/>
  <c r="S272" i="13"/>
  <c r="S273" i="13"/>
  <c r="S274" i="13"/>
  <c r="S275" i="13"/>
  <c r="S276" i="13"/>
  <c r="S277" i="13"/>
  <c r="S278" i="13"/>
  <c r="S279" i="13"/>
  <c r="S280" i="13"/>
  <c r="S281" i="13"/>
  <c r="S282" i="13"/>
  <c r="S283" i="13"/>
  <c r="S284" i="13"/>
  <c r="S285" i="13"/>
  <c r="S286" i="13"/>
  <c r="S287" i="13"/>
  <c r="S289" i="13"/>
  <c r="S291" i="13"/>
  <c r="S292" i="13"/>
  <c r="S294" i="13"/>
  <c r="S295" i="13"/>
  <c r="S296" i="13"/>
  <c r="S298" i="13"/>
  <c r="S299" i="13"/>
  <c r="S300" i="13"/>
  <c r="S310" i="13"/>
  <c r="S311" i="13"/>
  <c r="S312" i="13"/>
  <c r="S314" i="13"/>
  <c r="S316" i="13"/>
  <c r="S318" i="13"/>
  <c r="S319" i="13"/>
  <c r="S320" i="13"/>
  <c r="S321" i="13"/>
  <c r="S322" i="13"/>
  <c r="S323" i="13"/>
  <c r="S325" i="13"/>
  <c r="S326" i="13"/>
  <c r="S328" i="13"/>
  <c r="S162" i="13"/>
  <c r="S163" i="13"/>
  <c r="S164" i="13"/>
  <c r="S165" i="13"/>
  <c r="S166" i="13"/>
  <c r="S349" i="13"/>
  <c r="S350" i="13" s="1"/>
  <c r="S261" i="13"/>
  <c r="S167" i="13" l="1"/>
  <c r="S199" i="13"/>
  <c r="S200" i="13"/>
  <c r="S201" i="13"/>
  <c r="S202" i="13"/>
  <c r="S203" i="13"/>
  <c r="S204" i="13"/>
  <c r="S198" i="13"/>
  <c r="S329" i="13" l="1"/>
  <c r="S362" i="13"/>
  <c r="P168" i="13" l="1"/>
  <c r="Q168" i="13"/>
  <c r="R168" i="13"/>
  <c r="S40" i="13"/>
  <c r="S46" i="13" s="1"/>
  <c r="S355" i="13" l="1"/>
  <c r="S356" i="13"/>
  <c r="S357" i="13"/>
  <c r="S358" i="13"/>
  <c r="S359" i="13"/>
  <c r="S360" i="13"/>
  <c r="S361" i="13"/>
  <c r="S354" i="13" l="1"/>
  <c r="S353" i="13"/>
  <c r="S352" i="13"/>
  <c r="N197" i="13" l="1"/>
  <c r="O197" i="13"/>
  <c r="O330" i="13" s="1"/>
  <c r="P197" i="13"/>
  <c r="P330" i="13" s="1"/>
  <c r="Q197" i="13"/>
  <c r="Q330" i="13" s="1"/>
  <c r="R197" i="13"/>
  <c r="R330" i="13" s="1"/>
  <c r="S197" i="13" l="1"/>
  <c r="S330" i="13" s="1"/>
  <c r="R365" i="13" l="1"/>
  <c r="R366" i="13" s="1"/>
  <c r="R367" i="13" s="1"/>
  <c r="Q365" i="13"/>
  <c r="Q366" i="13" s="1"/>
  <c r="Q367" i="13" s="1"/>
  <c r="P365" i="13"/>
  <c r="P366" i="13" s="1"/>
  <c r="P367" i="13" s="1"/>
  <c r="O365" i="13"/>
  <c r="O366" i="13" s="1"/>
  <c r="O367" i="13" s="1"/>
  <c r="N365" i="13"/>
  <c r="S364" i="13"/>
  <c r="S365" i="13" s="1"/>
  <c r="N366" i="13" l="1"/>
  <c r="S23" i="13" l="1"/>
  <c r="S24" i="13"/>
  <c r="S25" i="13"/>
  <c r="S26" i="13"/>
  <c r="S22" i="13"/>
  <c r="S21" i="13"/>
  <c r="S20" i="13"/>
  <c r="S19" i="13"/>
  <c r="S18" i="13"/>
  <c r="S16" i="13"/>
  <c r="S33" i="13" l="1"/>
  <c r="N167" i="13" l="1"/>
  <c r="N329" i="13"/>
  <c r="N330" i="13" s="1"/>
  <c r="N161" i="13" l="1"/>
  <c r="N168" i="13" s="1"/>
  <c r="N367" i="13" s="1"/>
  <c r="S34" i="13"/>
  <c r="S37" i="13" s="1"/>
  <c r="S27" i="13"/>
  <c r="S351" i="13"/>
  <c r="S363" i="13" l="1"/>
  <c r="S366" i="13" s="1"/>
  <c r="S28" i="13"/>
  <c r="S38" i="13" s="1"/>
  <c r="S168" i="13" l="1"/>
  <c r="S367" i="13" s="1"/>
</calcChain>
</file>

<file path=xl/sharedStrings.xml><?xml version="1.0" encoding="utf-8"?>
<sst xmlns="http://schemas.openxmlformats.org/spreadsheetml/2006/main" count="787" uniqueCount="206">
  <si>
    <t>Тип государственного аудита</t>
  </si>
  <si>
    <t>Вид проверки</t>
  </si>
  <si>
    <t>Краткое наименование аудиторского мероприятия</t>
  </si>
  <si>
    <t>Сроки по аудиторскому мероприятию (указываются в разбивке по кварталам)</t>
  </si>
  <si>
    <t>подготовительный</t>
  </si>
  <si>
    <t>основной</t>
  </si>
  <si>
    <t>заключительный</t>
  </si>
  <si>
    <t>2018 год</t>
  </si>
  <si>
    <t>2019 год</t>
  </si>
  <si>
    <t>2020 год</t>
  </si>
  <si>
    <t>Всего</t>
  </si>
  <si>
    <t>Аудит эффективности, соотвествия</t>
  </si>
  <si>
    <t>-</t>
  </si>
  <si>
    <t>Аудит эффективности, соответствия</t>
  </si>
  <si>
    <t>Итого по мероприятию</t>
  </si>
  <si>
    <t xml:space="preserve">Государственный аудит  полноты и своевременности поступлений в местный бюджет налогов и других обязательных поступлений, а также правильностью возврата, зачета ошибочно (излишне) оплаченных сумм из  бюджета и налоговым администрированием </t>
  </si>
  <si>
    <t>Объекты государственного аудита</t>
  </si>
  <si>
    <t>Прогноз по планируемым суммам охвата гос. аудитом бюджетных средств и активов в разрезе по годам (млн. тенге) (не подлежит корректировке в случае изменений)</t>
  </si>
  <si>
    <t>Информация по привлечению ассистента (ов) гос. аудитора(ов), других органов внешнего гос. аудита, Уполномоченного органа, экспертов и негосударственных аудиторов</t>
  </si>
  <si>
    <t>источник финансирования</t>
  </si>
  <si>
    <t>активы</t>
  </si>
  <si>
    <t>001</t>
  </si>
  <si>
    <t>006</t>
  </si>
  <si>
    <t>003</t>
  </si>
  <si>
    <t>007</t>
  </si>
  <si>
    <t>009</t>
  </si>
  <si>
    <t>010</t>
  </si>
  <si>
    <t>017</t>
  </si>
  <si>
    <t>005</t>
  </si>
  <si>
    <t>082</t>
  </si>
  <si>
    <t>067</t>
  </si>
  <si>
    <t>004</t>
  </si>
  <si>
    <t>013</t>
  </si>
  <si>
    <t>018</t>
  </si>
  <si>
    <t>021</t>
  </si>
  <si>
    <t>023</t>
  </si>
  <si>
    <t>037</t>
  </si>
  <si>
    <t>040</t>
  </si>
  <si>
    <t>045</t>
  </si>
  <si>
    <t>115</t>
  </si>
  <si>
    <t>012</t>
  </si>
  <si>
    <t>022</t>
  </si>
  <si>
    <t>051</t>
  </si>
  <si>
    <t>107</t>
  </si>
  <si>
    <t>113</t>
  </si>
  <si>
    <t>029</t>
  </si>
  <si>
    <t>106</t>
  </si>
  <si>
    <t>008</t>
  </si>
  <si>
    <t>011</t>
  </si>
  <si>
    <t>015</t>
  </si>
  <si>
    <t>058</t>
  </si>
  <si>
    <t>016</t>
  </si>
  <si>
    <t>050</t>
  </si>
  <si>
    <t>код администратора бюджетной программы</t>
  </si>
  <si>
    <t>номер бюджетной программы</t>
  </si>
  <si>
    <t>026</t>
  </si>
  <si>
    <t>070</t>
  </si>
  <si>
    <t>048</t>
  </si>
  <si>
    <t>066</t>
  </si>
  <si>
    <t>081</t>
  </si>
  <si>
    <t>087</t>
  </si>
  <si>
    <t>052</t>
  </si>
  <si>
    <t>096</t>
  </si>
  <si>
    <t>МБ</t>
  </si>
  <si>
    <t>Приложение 1</t>
  </si>
  <si>
    <t>к приказу Председателя ревизионной комиссии по ЗКО</t>
  </si>
  <si>
    <t>РБ</t>
  </si>
  <si>
    <t>2021 год</t>
  </si>
  <si>
    <t>202</t>
  </si>
  <si>
    <t>055</t>
  </si>
  <si>
    <t>№ п/п</t>
  </si>
  <si>
    <t>Отдел экономики и финансов района Байтерек</t>
  </si>
  <si>
    <t>Аппарат акима района Бәйтерек</t>
  </si>
  <si>
    <t xml:space="preserve"> ГКП на ПХВ «Больница района Бәйтерек» управления здравоохранения акимата ЗКО»</t>
  </si>
  <si>
    <t xml:space="preserve"> ГКП на ПХВ «2-больница района Бәйтерек» управления здравоохранения акимата ЗКО»</t>
  </si>
  <si>
    <t xml:space="preserve"> ГКП на ПХВ «Областной кардиологический центр» управления здравоохранения акимата ЗКО»</t>
  </si>
  <si>
    <t>ГККП «Высший аграрно-технический колледж» управления образования акимата Западно-Казахстанской области</t>
  </si>
  <si>
    <t>ГККП «Музыкальный колледж имени Курмангазы» управления образования акимата Западно-Казахстанской области</t>
  </si>
  <si>
    <t xml:space="preserve"> ГККП «Уральский колледж информационных технологий» управления образования акимата Западно-Казахстанской области </t>
  </si>
  <si>
    <t xml:space="preserve"> ГКП на ПХВ «Областная детская многопрофильная больница» управления здравоохранения акимата ЗКО»</t>
  </si>
  <si>
    <t xml:space="preserve">ГКП на ПХВ «Городская многопрофильная больница» управления здравоохранения акимата ЗКО» </t>
  </si>
  <si>
    <t>2022 год</t>
  </si>
  <si>
    <t>_</t>
  </si>
  <si>
    <t>014</t>
  </si>
  <si>
    <t xml:space="preserve">Отдел культуры, развития языков, физической культуры и спорта района Бәйтерек </t>
  </si>
  <si>
    <t>Отдел жилищно-коммунального хозяйства, пассажирского транспорта и автомобильных дорог района Бәйтерек</t>
  </si>
  <si>
    <t>024</t>
  </si>
  <si>
    <t>038</t>
  </si>
  <si>
    <t>049</t>
  </si>
  <si>
    <t>054</t>
  </si>
  <si>
    <t>099</t>
  </si>
  <si>
    <t>030</t>
  </si>
  <si>
    <t>077</t>
  </si>
  <si>
    <t>Отдел образования района Бәйтерек</t>
  </si>
  <si>
    <t>Отдел архитектуры, градостроительства и строительства района Бәйтерек</t>
  </si>
  <si>
    <t>067100</t>
  </si>
  <si>
    <t>067111</t>
  </si>
  <si>
    <t>071110</t>
  </si>
  <si>
    <t>Аппарат акима Дарьинского с/округа</t>
  </si>
  <si>
    <t>Аудит финансовой отчетности</t>
  </si>
  <si>
    <t xml:space="preserve">ГУ "Управление внутренней политики Западно-Казахстанской области" </t>
  </si>
  <si>
    <t xml:space="preserve">Государственный аудит консолидированной финансовой отчетности ГУ «Управление внутренней политики Западно-Казахстанской области» </t>
  </si>
  <si>
    <t>ГКП "Коммунальник" Акимата района Бәйтерек на ПХВ</t>
  </si>
  <si>
    <t>ГКП "Коммунал" акимата Жангалинского района на ПХВ</t>
  </si>
  <si>
    <t>ГКП "Жолаушы" акимата  Жанибекского  района  на ПХВ</t>
  </si>
  <si>
    <t>Казталовское ГКП на ПХВ акимата Казталовского района ЗКО</t>
  </si>
  <si>
    <t>Районное ГКП на ПХВ акимата Каратобинского района</t>
  </si>
  <si>
    <t>ГКП "Ақсайжылуқуат"</t>
  </si>
  <si>
    <t>ГКП "Сырым" Акимата Сырымского района на ПХВ</t>
  </si>
  <si>
    <t>ГКП "Таскалинское районное коммунальное хозяйство" акимата Таскалинского района на ПХВ</t>
  </si>
  <si>
    <t>ГКП «Жаиктехсервис»  акимата  Акжаикского   района   на ПХВ</t>
  </si>
  <si>
    <t>ТОО "Теректі-таза су"</t>
  </si>
  <si>
    <t xml:space="preserve">ГКП "Чингирлаукомтехсервис" Акимата Чингирлауского района на ПХВ </t>
  </si>
  <si>
    <t xml:space="preserve">ГУ "Управление земельных отношений Западно-Казахстанской области" </t>
  </si>
  <si>
    <t xml:space="preserve">Государственное коммунальное предприятие «Орда»  акимата  Бокейординского  района (на праве хозяйственного ведения)   </t>
  </si>
  <si>
    <t>Аппарат акима Акжаикского района</t>
  </si>
  <si>
    <t xml:space="preserve">Отдел занятости и социальных программ Акжаикского района </t>
  </si>
  <si>
    <t>Отдел культуры, развития языков, физической культуры и спорта Акжаикского района</t>
  </si>
  <si>
    <t>Отдел образования Акжаикского района</t>
  </si>
  <si>
    <t>079</t>
  </si>
  <si>
    <t>083</t>
  </si>
  <si>
    <t>092</t>
  </si>
  <si>
    <t xml:space="preserve">Аппарат акима Чапаевского сельского округа </t>
  </si>
  <si>
    <t>Отдел жилищно-коммунального хозяйства, пассажирского транспорта и автомобильных дорог Акжаикского района</t>
  </si>
  <si>
    <t xml:space="preserve">Отдел экономики и финансов Акжаикского района </t>
  </si>
  <si>
    <t>Отдел архитектуры, градостроительства и строительства Акжаикского района</t>
  </si>
  <si>
    <t>1 квартал</t>
  </si>
  <si>
    <t>3 квартал</t>
  </si>
  <si>
    <t>2 квартал</t>
  </si>
  <si>
    <t>4 квартал</t>
  </si>
  <si>
    <t>2-3 квартал</t>
  </si>
  <si>
    <t>4 квартал 2021 года</t>
  </si>
  <si>
    <t>Член Ревизионной комиссии - Алпысбаев К.С.</t>
  </si>
  <si>
    <t>Член Ревизионной комиссии - Кисметов Е.Г.</t>
  </si>
  <si>
    <t>Член Ревизионной комиссии - Кубейсинов М.К.</t>
  </si>
  <si>
    <t>Член Ревизионной комиссии - Хамидуллин Б.Ж.</t>
  </si>
  <si>
    <t>1-2 квартал</t>
  </si>
  <si>
    <t>3-4 квартал</t>
  </si>
  <si>
    <t>Перечень объектов государственного аудита Ревизионной комиссии по Западно-Казахстанской области  на 2022 год</t>
  </si>
  <si>
    <t>Управление образования ЗКО</t>
  </si>
  <si>
    <t>4 государственных аудитора</t>
  </si>
  <si>
    <t>4 квартал 2021 года - 1 квартал 2022 года</t>
  </si>
  <si>
    <t>КГУ "Центр занятости г.Уральск"</t>
  </si>
  <si>
    <t>Аудит деятельности государственного учреждения и использования средств местного бюджета направленных на обеспечение занятости населения</t>
  </si>
  <si>
    <t>002</t>
  </si>
  <si>
    <t>3 государственных аудитора, 1 ассистент государственного аудитора</t>
  </si>
  <si>
    <t xml:space="preserve">4 квартал 2021 года </t>
  </si>
  <si>
    <t xml:space="preserve">1 квартал </t>
  </si>
  <si>
    <t>ГУ "Управление пассажирского транспорта и автомобильных дорог ЗКО"</t>
  </si>
  <si>
    <t>Аудит эффективности деятельности объектов государственного аудита, государственный аудит использования выделенных бюджетных средств и активов государства, в том числе, субсидирования пассажирских перевозок.</t>
  </si>
  <si>
    <t>4 квартал 2021г. и 1 квартал 2022 г</t>
  </si>
  <si>
    <t>027</t>
  </si>
  <si>
    <t>028</t>
  </si>
  <si>
    <t>088</t>
  </si>
  <si>
    <t>268</t>
  </si>
  <si>
    <t>ВСЕГО:</t>
  </si>
  <si>
    <t xml:space="preserve">Государственный аудит деятельности отдельных объектов в сфере послесреднего образования </t>
  </si>
  <si>
    <t>Аудит  соотвествия</t>
  </si>
  <si>
    <t xml:space="preserve">Государственный аудит деятельности ГКП на ПХВ «Городская многопрофильная больница» управления здравоохранения акимата ЗКО» </t>
  </si>
  <si>
    <t>Аудит соответствия</t>
  </si>
  <si>
    <t>Государственный аудит эффективности деятельности субъектов квазигосударственного сектора, осуществляющих подачу питьевой воды населению</t>
  </si>
  <si>
    <t xml:space="preserve">Аппарат акима Тайпакского сельского округа </t>
  </si>
  <si>
    <t>РГУ "Управление  государственных доходов по району Байтерек" КГД МФ РК</t>
  </si>
  <si>
    <t>094</t>
  </si>
  <si>
    <t xml:space="preserve">Государственный аудит деятельности   ГКП на ПХВ «Областная инфекционная больница» управления здравоохранения акимата» </t>
  </si>
  <si>
    <t xml:space="preserve"> ГКП на ПХВ «Областная инфекционная больница» управления здравоохранения акимата» </t>
  </si>
  <si>
    <t xml:space="preserve">Государственный аудит использования  бюджетных средств и активов государства Акжаикского района </t>
  </si>
  <si>
    <t>ГУ "Отдел финансов города Уральск"</t>
  </si>
  <si>
    <t>2  квартал</t>
  </si>
  <si>
    <t>3  квартал</t>
  </si>
  <si>
    <t>452</t>
  </si>
  <si>
    <t>ВСЕГО</t>
  </si>
  <si>
    <t>3-4  квартал</t>
  </si>
  <si>
    <t>8 государственных аудитора</t>
  </si>
  <si>
    <t>ГУ «Отдел образования г.Уральска»</t>
  </si>
  <si>
    <t>ГУ "Отдел образования  Акжаикского района"</t>
  </si>
  <si>
    <t>ГУ "Отдел образования  Байтерекского района"</t>
  </si>
  <si>
    <t>ГУ "Отдел образования  Сырымского района"</t>
  </si>
  <si>
    <t>ГУ "Отдел образования  Теректинского района"</t>
  </si>
  <si>
    <t>Аудит эффективности использования целевых трансфертов  на создание цифровой образовательной инфраструктуры, а также использования оборудования, в том числе приобретенных за счет резерва Правительства РК</t>
  </si>
  <si>
    <t>2017 год</t>
  </si>
  <si>
    <t>Государственный аудит деятельности отдельных субъектов квазигосударственного сектора в сфере здравоохранения</t>
  </si>
  <si>
    <t>Государственный аудит деятельности  отдельных субъектов квазигосударственного сектора в сфере здравоохранения</t>
  </si>
  <si>
    <t>ГУ «Отдел земельных отношений города Уральск».</t>
  </si>
  <si>
    <t>ГУ «Отдел земельных отношений Бурлинского района».</t>
  </si>
  <si>
    <t>ГУ «Отдел земельных отношений Жангалинского района».</t>
  </si>
  <si>
    <t>ГУ «Отдел земельных отношений Таскалинского района».</t>
  </si>
  <si>
    <t>Эффективность деятельности уполномоченных органов в сфере земельных отношений, а также соблюдение норм законодательства Республики Казахстан по обеспечению правильности начисления платы за земельные участки при их предоставлении в частную собственность и при продаже права аренды земельного участка, а также полнота и своевременность поступлений в бюджет.</t>
  </si>
  <si>
    <t>ГУ «Отдел строительства г.Уральска»</t>
  </si>
  <si>
    <t>ГУ «Отдел занятости и социальных программ г.Уральска»</t>
  </si>
  <si>
    <t>встречная проверка</t>
  </si>
  <si>
    <t>Аудит консолидированной финансовой отчетности бюджета города Уральск за 2021 год</t>
  </si>
  <si>
    <t>451</t>
  </si>
  <si>
    <t>467</t>
  </si>
  <si>
    <t>Аудит  финансовой отчетности</t>
  </si>
  <si>
    <t>ГУ «Отдел земельных отношений района Бәйтерек»</t>
  </si>
  <si>
    <t>ГУ "Аппарат акима Мичуринского сельского округа"</t>
  </si>
  <si>
    <t>ГУ "Аппарат акима Переметнинского сельского округа"</t>
  </si>
  <si>
    <t xml:space="preserve"> 2-3 квартал</t>
  </si>
  <si>
    <t>Государственный аудит использования бюджетных средств и активов государства, а также полнота и своевременность поступлений в районе Бәйтерек.</t>
  </si>
  <si>
    <t>10  государственных аудиторов</t>
  </si>
  <si>
    <t xml:space="preserve">4 квартал </t>
  </si>
  <si>
    <t>бюджетные и собственные средства</t>
  </si>
  <si>
    <t>5 государственных аудитора, 1 ассистент государственного аудитора</t>
  </si>
  <si>
    <t>от 24 декабря 2021 года №138-н,от 9 февраля 2022 года №9-н, от 3 марта 2022 года №12-н, от 25 марта 2022 года №20-н, от 4 мая 2022 года №31-н, от 3 июня 2022 года №39-Н, от 27 июня 2022 года №48-н</t>
  </si>
  <si>
    <t>ИТОГО:(58)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</si>
</sst>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_-* #,##0.00_р_._-;\-* #,##0.00_р_._-;_-* &quot;-&quot;??_р_._-;_-@_-"/>
    <numFmt numFmtId="166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1"/>
      <color indexed="64"/>
      <name val="Calibri"/>
      <family val="2"/>
      <charset val="204"/>
    </font>
    <font>
      <sz val="11"/>
      <color indexed="64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6" fillId="0" borderId="0"/>
    <xf numFmtId="0" fontId="4" fillId="0" borderId="0"/>
    <xf numFmtId="0" fontId="9" fillId="0" borderId="0"/>
    <xf numFmtId="43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</cellStyleXfs>
  <cellXfs count="319">
    <xf numFmtId="0" fontId="0" fillId="0" borderId="0" xfId="0"/>
    <xf numFmtId="0" fontId="3" fillId="0" borderId="0" xfId="0" applyFont="1"/>
    <xf numFmtId="164" fontId="3" fillId="0" borderId="6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Alignment="1">
      <alignment horizontal="center" vertical="center" wrapText="1"/>
    </xf>
    <xf numFmtId="0" fontId="3" fillId="3" borderId="0" xfId="0" applyFont="1" applyFill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/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164" fontId="14" fillId="0" borderId="6" xfId="0" applyNumberFormat="1" applyFont="1" applyBorder="1" applyAlignment="1">
      <alignment horizontal="center" vertical="center" wrapText="1"/>
    </xf>
    <xf numFmtId="164" fontId="14" fillId="0" borderId="6" xfId="0" applyNumberFormat="1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3" fillId="0" borderId="1" xfId="14" applyNumberFormat="1" applyFont="1" applyBorder="1" applyAlignment="1">
      <alignment horizontal="center" vertical="center" wrapText="1"/>
    </xf>
    <xf numFmtId="0" fontId="3" fillId="4" borderId="0" xfId="0" applyFont="1" applyFill="1"/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/>
    </xf>
    <xf numFmtId="49" fontId="5" fillId="6" borderId="11" xfId="0" applyNumberFormat="1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49" fontId="5" fillId="6" borderId="2" xfId="0" applyNumberFormat="1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3" fillId="0" borderId="1" xfId="0" applyFont="1" applyFill="1" applyBorder="1"/>
    <xf numFmtId="164" fontId="5" fillId="6" borderId="0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34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34" xfId="0" applyNumberFormat="1" applyFont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166" fontId="3" fillId="4" borderId="34" xfId="0" applyNumberFormat="1" applyFont="1" applyFill="1" applyBorder="1" applyAlignment="1">
      <alignment horizontal="center" vertical="center" wrapText="1"/>
    </xf>
    <xf numFmtId="2" fontId="3" fillId="0" borderId="34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66" fontId="3" fillId="0" borderId="34" xfId="0" applyNumberFormat="1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center" vertical="center"/>
    </xf>
    <xf numFmtId="164" fontId="5" fillId="2" borderId="25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14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64" fontId="5" fillId="6" borderId="38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2" borderId="39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41" xfId="0" applyFont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49" fontId="5" fillId="6" borderId="12" xfId="0" applyNumberFormat="1" applyFont="1" applyFill="1" applyBorder="1" applyAlignment="1">
      <alignment horizontal="center" vertical="center"/>
    </xf>
    <xf numFmtId="164" fontId="5" fillId="6" borderId="12" xfId="0" applyNumberFormat="1" applyFont="1" applyFill="1" applyBorder="1" applyAlignment="1">
      <alignment horizontal="center" vertical="center" wrapText="1"/>
    </xf>
    <xf numFmtId="164" fontId="5" fillId="6" borderId="19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4" borderId="30" xfId="0" applyNumberFormat="1" applyFont="1" applyFill="1" applyBorder="1" applyAlignment="1">
      <alignment horizontal="center" vertical="center"/>
    </xf>
    <xf numFmtId="164" fontId="3" fillId="4" borderId="3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43" fontId="3" fillId="0" borderId="2" xfId="41" applyFont="1" applyBorder="1" applyAlignment="1">
      <alignment horizontal="center" vertical="center"/>
    </xf>
    <xf numFmtId="43" fontId="3" fillId="0" borderId="4" xfId="4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4" fontId="3" fillId="0" borderId="16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164" fontId="3" fillId="0" borderId="18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64" fontId="14" fillId="0" borderId="7" xfId="0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</cellXfs>
  <cellStyles count="42">
    <cellStyle name="Excel Built-in Normal" xfId="40"/>
    <cellStyle name="Normal 2" xfId="25"/>
    <cellStyle name="Обычный" xfId="0" builtinId="0"/>
    <cellStyle name="Обычный 10" xfId="14"/>
    <cellStyle name="Обычный 11" xfId="18"/>
    <cellStyle name="Обычный 12" xfId="10"/>
    <cellStyle name="Обычный 13" xfId="19"/>
    <cellStyle name="Обычный 14" xfId="20"/>
    <cellStyle name="Обычный 15" xfId="21"/>
    <cellStyle name="Обычный 16" xfId="22"/>
    <cellStyle name="Обычный 17" xfId="23"/>
    <cellStyle name="Обычный 18" xfId="24"/>
    <cellStyle name="Обычный 19" xfId="27"/>
    <cellStyle name="Обычный 2" xfId="5"/>
    <cellStyle name="Обычный 2 2" xfId="26"/>
    <cellStyle name="Обычный 2 2 2" xfId="4"/>
    <cellStyle name="Обычный 2 3" xfId="7"/>
    <cellStyle name="Обычный 2 4" xfId="1"/>
    <cellStyle name="Обычный 2 4 2" xfId="3"/>
    <cellStyle name="Обычный 20" xfId="30"/>
    <cellStyle name="Обычный 21" xfId="33"/>
    <cellStyle name="Обычный 22" xfId="34"/>
    <cellStyle name="Обычный 23" xfId="35"/>
    <cellStyle name="Обычный 24" xfId="36"/>
    <cellStyle name="Обычный 25" xfId="31"/>
    <cellStyle name="Обычный 26" xfId="32"/>
    <cellStyle name="Обычный 27" xfId="37"/>
    <cellStyle name="Обычный 3" xfId="6"/>
    <cellStyle name="Обычный 3 2" xfId="2"/>
    <cellStyle name="Обычный 4" xfId="9"/>
    <cellStyle name="Обычный 5" xfId="12"/>
    <cellStyle name="Обычный 6" xfId="8"/>
    <cellStyle name="Обычный 7" xfId="15"/>
    <cellStyle name="Обычный 7 2" xfId="28"/>
    <cellStyle name="Обычный 8" xfId="16"/>
    <cellStyle name="Обычный 9" xfId="17"/>
    <cellStyle name="Финансовый" xfId="41" builtinId="3"/>
    <cellStyle name="Финансовый 2" xfId="13"/>
    <cellStyle name="Финансовый 3" xfId="11"/>
    <cellStyle name="Финансовый 4" xfId="38"/>
    <cellStyle name="Финансовый 5" xfId="39"/>
    <cellStyle name="Финансовый 7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23"/>
  <sheetViews>
    <sheetView tabSelected="1" view="pageBreakPreview" zoomScale="70" zoomScaleNormal="55" zoomScaleSheetLayoutView="70" workbookViewId="0">
      <pane ySplit="8" topLeftCell="A347" activePane="bottomLeft" state="frozen"/>
      <selection activeCell="G1" sqref="G1"/>
      <selection pane="bottomLeft" activeCell="G7" sqref="G7:I7"/>
    </sheetView>
  </sheetViews>
  <sheetFormatPr defaultRowHeight="15.75" x14ac:dyDescent="0.25"/>
  <cols>
    <col min="1" max="1" width="5.42578125" style="1" customWidth="1"/>
    <col min="2" max="2" width="12.42578125" style="9" hidden="1" customWidth="1"/>
    <col min="3" max="3" width="55.28515625" style="1" customWidth="1"/>
    <col min="4" max="4" width="18.28515625" style="1" customWidth="1"/>
    <col min="5" max="5" width="13.28515625" style="1" customWidth="1"/>
    <col min="6" max="6" width="41.5703125" style="1" customWidth="1"/>
    <col min="7" max="7" width="17" style="6" customWidth="1"/>
    <col min="8" max="8" width="16" style="6" customWidth="1"/>
    <col min="9" max="9" width="15.85546875" style="6" customWidth="1"/>
    <col min="10" max="10" width="19" style="1" customWidth="1"/>
    <col min="11" max="11" width="10.85546875" style="1" customWidth="1"/>
    <col min="12" max="13" width="16.42578125" style="1" customWidth="1"/>
    <col min="14" max="14" width="15.5703125" style="1" customWidth="1"/>
    <col min="15" max="15" width="17.140625" style="1" customWidth="1"/>
    <col min="16" max="16" width="16" style="1" customWidth="1"/>
    <col min="17" max="17" width="18.28515625" style="1" customWidth="1"/>
    <col min="18" max="18" width="16.42578125" style="1" customWidth="1"/>
    <col min="19" max="19" width="15.140625" style="10" customWidth="1"/>
    <col min="20" max="20" width="38.42578125" style="4" customWidth="1"/>
    <col min="21" max="16384" width="9.140625" style="1"/>
  </cols>
  <sheetData>
    <row r="1" spans="1:21" s="5" customForma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252" t="s">
        <v>64</v>
      </c>
      <c r="Q1" s="252"/>
      <c r="R1" s="252"/>
      <c r="S1" s="252"/>
      <c r="T1" s="252"/>
    </row>
    <row r="2" spans="1:21" s="5" customForma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252" t="s">
        <v>65</v>
      </c>
      <c r="Q2" s="252"/>
      <c r="R2" s="252"/>
      <c r="S2" s="252"/>
      <c r="T2" s="252"/>
    </row>
    <row r="3" spans="1:21" s="5" customFormat="1" ht="31.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257" t="s">
        <v>204</v>
      </c>
      <c r="Q3" s="257"/>
      <c r="R3" s="257"/>
      <c r="S3" s="257"/>
      <c r="T3" s="257"/>
    </row>
    <row r="4" spans="1:21" s="5" customForma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1" s="5" customFormat="1" ht="18.75" x14ac:dyDescent="0.25">
      <c r="A5" s="258" t="s">
        <v>138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</row>
    <row r="6" spans="1:21" ht="16.5" thickBot="1" x14ac:dyDescent="0.3">
      <c r="G6" s="4"/>
      <c r="H6" s="4"/>
      <c r="I6" s="4"/>
    </row>
    <row r="7" spans="1:21" s="5" customFormat="1" ht="60" customHeight="1" x14ac:dyDescent="0.25">
      <c r="A7" s="253" t="s">
        <v>70</v>
      </c>
      <c r="B7" s="211"/>
      <c r="C7" s="249" t="s">
        <v>16</v>
      </c>
      <c r="D7" s="249" t="s">
        <v>0</v>
      </c>
      <c r="E7" s="249" t="s">
        <v>1</v>
      </c>
      <c r="F7" s="249" t="s">
        <v>2</v>
      </c>
      <c r="G7" s="232" t="s">
        <v>3</v>
      </c>
      <c r="H7" s="232"/>
      <c r="I7" s="232"/>
      <c r="J7" s="249" t="s">
        <v>17</v>
      </c>
      <c r="K7" s="249"/>
      <c r="L7" s="249"/>
      <c r="M7" s="249"/>
      <c r="N7" s="249"/>
      <c r="O7" s="249"/>
      <c r="P7" s="249"/>
      <c r="Q7" s="249"/>
      <c r="R7" s="249"/>
      <c r="S7" s="249"/>
      <c r="T7" s="255" t="s">
        <v>18</v>
      </c>
    </row>
    <row r="8" spans="1:21" ht="57.75" customHeight="1" x14ac:dyDescent="0.25">
      <c r="A8" s="254"/>
      <c r="B8" s="241"/>
      <c r="C8" s="250"/>
      <c r="D8" s="250"/>
      <c r="E8" s="250"/>
      <c r="F8" s="250"/>
      <c r="G8" s="8" t="s">
        <v>4</v>
      </c>
      <c r="H8" s="8" t="s">
        <v>5</v>
      </c>
      <c r="I8" s="8" t="s">
        <v>6</v>
      </c>
      <c r="J8" s="8" t="s">
        <v>19</v>
      </c>
      <c r="K8" s="8" t="s">
        <v>53</v>
      </c>
      <c r="L8" s="8" t="s">
        <v>54</v>
      </c>
      <c r="M8" s="126" t="s">
        <v>180</v>
      </c>
      <c r="N8" s="8" t="s">
        <v>7</v>
      </c>
      <c r="O8" s="8" t="s">
        <v>8</v>
      </c>
      <c r="P8" s="8" t="s">
        <v>9</v>
      </c>
      <c r="Q8" s="8" t="s">
        <v>67</v>
      </c>
      <c r="R8" s="16" t="s">
        <v>81</v>
      </c>
      <c r="S8" s="11" t="s">
        <v>10</v>
      </c>
      <c r="T8" s="256"/>
    </row>
    <row r="9" spans="1:21" ht="16.5" thickBot="1" x14ac:dyDescent="0.3">
      <c r="A9" s="19">
        <v>1</v>
      </c>
      <c r="B9" s="17"/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  <c r="K9" s="7">
        <v>10</v>
      </c>
      <c r="L9" s="7">
        <v>11</v>
      </c>
      <c r="M9" s="125"/>
      <c r="N9" s="7">
        <v>13</v>
      </c>
      <c r="O9" s="7">
        <v>14</v>
      </c>
      <c r="P9" s="7">
        <v>15</v>
      </c>
      <c r="Q9" s="7">
        <v>16</v>
      </c>
      <c r="R9" s="7">
        <v>17</v>
      </c>
      <c r="S9" s="7">
        <v>18</v>
      </c>
      <c r="T9" s="7">
        <v>19</v>
      </c>
    </row>
    <row r="10" spans="1:21" ht="33.75" customHeight="1" thickBot="1" x14ac:dyDescent="0.3">
      <c r="A10" s="213" t="s">
        <v>132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5"/>
    </row>
    <row r="11" spans="1:21" s="4" customFormat="1" ht="23.25" customHeight="1" x14ac:dyDescent="0.25">
      <c r="A11" s="282">
        <v>1</v>
      </c>
      <c r="B11" s="285">
        <v>1</v>
      </c>
      <c r="C11" s="229" t="s">
        <v>142</v>
      </c>
      <c r="D11" s="229" t="s">
        <v>11</v>
      </c>
      <c r="E11" s="234" t="s">
        <v>12</v>
      </c>
      <c r="F11" s="229" t="s">
        <v>143</v>
      </c>
      <c r="G11" s="229" t="s">
        <v>131</v>
      </c>
      <c r="H11" s="229" t="s">
        <v>146</v>
      </c>
      <c r="I11" s="229" t="s">
        <v>147</v>
      </c>
      <c r="J11" s="234" t="s">
        <v>63</v>
      </c>
      <c r="K11" s="232">
        <v>451</v>
      </c>
      <c r="L11" s="144" t="s">
        <v>144</v>
      </c>
      <c r="M11" s="144"/>
      <c r="N11" s="145">
        <v>235.6</v>
      </c>
      <c r="O11" s="145">
        <v>401.3</v>
      </c>
      <c r="P11" s="145">
        <v>532.6</v>
      </c>
      <c r="Q11" s="145">
        <v>183.5</v>
      </c>
      <c r="R11" s="146"/>
      <c r="S11" s="69">
        <f t="shared" ref="S11:S13" si="0">SUM(N11:R11)</f>
        <v>1353</v>
      </c>
      <c r="T11" s="270" t="s">
        <v>145</v>
      </c>
      <c r="U11" s="263"/>
    </row>
    <row r="12" spans="1:21" s="4" customFormat="1" ht="20.25" customHeight="1" x14ac:dyDescent="0.25">
      <c r="A12" s="283"/>
      <c r="B12" s="286"/>
      <c r="C12" s="230"/>
      <c r="D12" s="230"/>
      <c r="E12" s="235"/>
      <c r="F12" s="230"/>
      <c r="G12" s="230"/>
      <c r="H12" s="230"/>
      <c r="I12" s="230"/>
      <c r="J12" s="235"/>
      <c r="K12" s="233"/>
      <c r="L12" s="74" t="s">
        <v>35</v>
      </c>
      <c r="M12" s="74"/>
      <c r="N12" s="75">
        <v>88.203000000000003</v>
      </c>
      <c r="O12" s="75">
        <v>100.024</v>
      </c>
      <c r="P12" s="75">
        <v>106.11</v>
      </c>
      <c r="Q12" s="75">
        <v>60.9</v>
      </c>
      <c r="R12" s="81"/>
      <c r="S12" s="11">
        <f t="shared" si="0"/>
        <v>355.23699999999997</v>
      </c>
      <c r="T12" s="271"/>
      <c r="U12" s="263"/>
    </row>
    <row r="13" spans="1:21" s="4" customFormat="1" ht="24" customHeight="1" x14ac:dyDescent="0.25">
      <c r="A13" s="283"/>
      <c r="B13" s="286"/>
      <c r="C13" s="230"/>
      <c r="D13" s="231"/>
      <c r="E13" s="236"/>
      <c r="F13" s="231"/>
      <c r="G13" s="231"/>
      <c r="H13" s="231"/>
      <c r="I13" s="231"/>
      <c r="J13" s="236"/>
      <c r="K13" s="233"/>
      <c r="L13" s="74" t="s">
        <v>30</v>
      </c>
      <c r="M13" s="74"/>
      <c r="N13" s="75">
        <v>10.113</v>
      </c>
      <c r="O13" s="75"/>
      <c r="P13" s="75"/>
      <c r="Q13" s="75"/>
      <c r="R13" s="81"/>
      <c r="S13" s="11">
        <f t="shared" si="0"/>
        <v>10.113</v>
      </c>
      <c r="T13" s="272"/>
      <c r="U13" s="263"/>
    </row>
    <row r="14" spans="1:21" s="80" customFormat="1" ht="16.5" thickBot="1" x14ac:dyDescent="0.3">
      <c r="A14" s="284"/>
      <c r="B14" s="70">
        <v>1</v>
      </c>
      <c r="C14" s="70" t="s">
        <v>14</v>
      </c>
      <c r="D14" s="71"/>
      <c r="E14" s="71"/>
      <c r="F14" s="71"/>
      <c r="G14" s="71"/>
      <c r="H14" s="71"/>
      <c r="I14" s="71"/>
      <c r="J14" s="71"/>
      <c r="K14" s="72"/>
      <c r="L14" s="72"/>
      <c r="M14" s="65">
        <f>SUM(M11:M13)</f>
        <v>0</v>
      </c>
      <c r="N14" s="65">
        <f>SUM(N11:N13)</f>
        <v>333.916</v>
      </c>
      <c r="O14" s="65">
        <f t="shared" ref="O14:S14" si="1">SUM(O11:O13)</f>
        <v>501.32400000000001</v>
      </c>
      <c r="P14" s="65">
        <f t="shared" si="1"/>
        <v>638.71</v>
      </c>
      <c r="Q14" s="65">
        <f t="shared" si="1"/>
        <v>244.4</v>
      </c>
      <c r="R14" s="65">
        <f t="shared" si="1"/>
        <v>0</v>
      </c>
      <c r="S14" s="65">
        <f t="shared" si="1"/>
        <v>1718.3500000000001</v>
      </c>
      <c r="T14" s="117">
        <f t="shared" ref="T14" si="2">SUM(T11:T13)</f>
        <v>0</v>
      </c>
      <c r="U14" s="82"/>
    </row>
    <row r="15" spans="1:21" x14ac:dyDescent="0.25">
      <c r="A15" s="264">
        <v>2</v>
      </c>
      <c r="B15" s="140"/>
      <c r="C15" s="249" t="s">
        <v>76</v>
      </c>
      <c r="D15" s="249" t="s">
        <v>13</v>
      </c>
      <c r="E15" s="249" t="s">
        <v>12</v>
      </c>
      <c r="F15" s="249" t="s">
        <v>156</v>
      </c>
      <c r="G15" s="211" t="s">
        <v>126</v>
      </c>
      <c r="H15" s="249" t="s">
        <v>126</v>
      </c>
      <c r="I15" s="249" t="s">
        <v>136</v>
      </c>
      <c r="J15" s="140" t="s">
        <v>63</v>
      </c>
      <c r="K15" s="211">
        <v>261</v>
      </c>
      <c r="L15" s="68" t="s">
        <v>86</v>
      </c>
      <c r="M15" s="68"/>
      <c r="N15" s="69"/>
      <c r="O15" s="69">
        <v>502.00200000000001</v>
      </c>
      <c r="P15" s="69">
        <v>500.13</v>
      </c>
      <c r="Q15" s="69">
        <v>416.66500000000002</v>
      </c>
      <c r="R15" s="69"/>
      <c r="S15" s="69">
        <f>SUM(N15:R15)</f>
        <v>1418.797</v>
      </c>
      <c r="T15" s="259" t="s">
        <v>145</v>
      </c>
    </row>
    <row r="16" spans="1:21" x14ac:dyDescent="0.25">
      <c r="A16" s="265"/>
      <c r="B16" s="141"/>
      <c r="C16" s="250"/>
      <c r="D16" s="250"/>
      <c r="E16" s="250"/>
      <c r="F16" s="250"/>
      <c r="G16" s="212"/>
      <c r="H16" s="250"/>
      <c r="I16" s="250"/>
      <c r="J16" s="141" t="s">
        <v>66</v>
      </c>
      <c r="K16" s="212"/>
      <c r="L16" s="21" t="s">
        <v>86</v>
      </c>
      <c r="M16" s="21"/>
      <c r="N16" s="11"/>
      <c r="O16" s="11">
        <v>43.877000000000002</v>
      </c>
      <c r="P16" s="11">
        <v>125.90300000000001</v>
      </c>
      <c r="Q16" s="11">
        <v>175.24600000000001</v>
      </c>
      <c r="R16" s="11"/>
      <c r="S16" s="11">
        <f t="shared" ref="S16:S20" si="3">SUM(N16:R16)</f>
        <v>345.02600000000001</v>
      </c>
      <c r="T16" s="260"/>
    </row>
    <row r="17" spans="1:20" x14ac:dyDescent="0.25">
      <c r="A17" s="265"/>
      <c r="B17" s="141"/>
      <c r="C17" s="250"/>
      <c r="D17" s="250"/>
      <c r="E17" s="250"/>
      <c r="F17" s="250"/>
      <c r="G17" s="212"/>
      <c r="H17" s="250"/>
      <c r="I17" s="250"/>
      <c r="J17" s="141" t="s">
        <v>63</v>
      </c>
      <c r="K17" s="212"/>
      <c r="L17" s="21" t="s">
        <v>61</v>
      </c>
      <c r="M17" s="21"/>
      <c r="N17" s="11"/>
      <c r="O17" s="11">
        <v>90.483999999999995</v>
      </c>
      <c r="P17" s="11">
        <v>136.79599999999999</v>
      </c>
      <c r="Q17" s="11">
        <v>138.01</v>
      </c>
      <c r="R17" s="11"/>
      <c r="S17" s="11">
        <f>SUM(N17:R17)</f>
        <v>365.28999999999996</v>
      </c>
      <c r="T17" s="260"/>
    </row>
    <row r="18" spans="1:20" x14ac:dyDescent="0.25">
      <c r="A18" s="265"/>
      <c r="B18" s="141"/>
      <c r="C18" s="250"/>
      <c r="D18" s="250"/>
      <c r="E18" s="250"/>
      <c r="F18" s="250"/>
      <c r="G18" s="212"/>
      <c r="H18" s="250"/>
      <c r="I18" s="250"/>
      <c r="J18" s="141" t="s">
        <v>66</v>
      </c>
      <c r="K18" s="212"/>
      <c r="L18" s="21" t="s">
        <v>30</v>
      </c>
      <c r="M18" s="21"/>
      <c r="N18" s="11"/>
      <c r="O18" s="11">
        <v>0</v>
      </c>
      <c r="P18" s="11">
        <v>306.96499999999997</v>
      </c>
      <c r="Q18" s="11">
        <v>12.263</v>
      </c>
      <c r="R18" s="11"/>
      <c r="S18" s="11">
        <f t="shared" si="3"/>
        <v>319.22799999999995</v>
      </c>
      <c r="T18" s="260"/>
    </row>
    <row r="19" spans="1:20" x14ac:dyDescent="0.25">
      <c r="A19" s="265"/>
      <c r="B19" s="141"/>
      <c r="C19" s="250"/>
      <c r="D19" s="250"/>
      <c r="E19" s="250"/>
      <c r="F19" s="250"/>
      <c r="G19" s="212"/>
      <c r="H19" s="250"/>
      <c r="I19" s="250"/>
      <c r="J19" s="141" t="s">
        <v>63</v>
      </c>
      <c r="K19" s="212"/>
      <c r="L19" s="21" t="s">
        <v>30</v>
      </c>
      <c r="M19" s="21"/>
      <c r="N19" s="11"/>
      <c r="O19" s="11">
        <v>0</v>
      </c>
      <c r="P19" s="11">
        <v>18.835000000000001</v>
      </c>
      <c r="Q19" s="11">
        <v>0</v>
      </c>
      <c r="R19" s="11"/>
      <c r="S19" s="11">
        <f t="shared" si="3"/>
        <v>18.835000000000001</v>
      </c>
      <c r="T19" s="260"/>
    </row>
    <row r="20" spans="1:20" x14ac:dyDescent="0.25">
      <c r="A20" s="265"/>
      <c r="B20" s="141"/>
      <c r="C20" s="250"/>
      <c r="D20" s="250"/>
      <c r="E20" s="250"/>
      <c r="F20" s="250"/>
      <c r="G20" s="212"/>
      <c r="H20" s="250"/>
      <c r="I20" s="250"/>
      <c r="J20" s="63"/>
      <c r="K20" s="212"/>
      <c r="L20" s="21" t="s">
        <v>20</v>
      </c>
      <c r="M20" s="21"/>
      <c r="N20" s="11"/>
      <c r="O20" s="34">
        <v>72.525999999999996</v>
      </c>
      <c r="P20" s="34">
        <v>74.03</v>
      </c>
      <c r="Q20" s="34">
        <v>48.3</v>
      </c>
      <c r="R20" s="11"/>
      <c r="S20" s="11">
        <f t="shared" si="3"/>
        <v>194.85599999999999</v>
      </c>
      <c r="T20" s="260"/>
    </row>
    <row r="21" spans="1:20" x14ac:dyDescent="0.25">
      <c r="A21" s="265"/>
      <c r="B21" s="141"/>
      <c r="C21" s="250" t="s">
        <v>77</v>
      </c>
      <c r="D21" s="250"/>
      <c r="E21" s="250"/>
      <c r="F21" s="250"/>
      <c r="G21" s="212"/>
      <c r="H21" s="250"/>
      <c r="I21" s="250"/>
      <c r="J21" s="141" t="s">
        <v>63</v>
      </c>
      <c r="K21" s="212"/>
      <c r="L21" s="64" t="s">
        <v>86</v>
      </c>
      <c r="M21" s="64"/>
      <c r="N21" s="11"/>
      <c r="O21" s="40">
        <v>356.43770000000001</v>
      </c>
      <c r="P21" s="41">
        <v>459.36700000000002</v>
      </c>
      <c r="Q21" s="42">
        <v>371.29</v>
      </c>
      <c r="R21" s="11"/>
      <c r="S21" s="11">
        <f t="shared" ref="S21:S27" si="4">SUM(N21:R21)</f>
        <v>1187.0947000000001</v>
      </c>
      <c r="T21" s="260"/>
    </row>
    <row r="22" spans="1:20" x14ac:dyDescent="0.25">
      <c r="A22" s="265"/>
      <c r="B22" s="141"/>
      <c r="C22" s="250"/>
      <c r="D22" s="250"/>
      <c r="E22" s="250"/>
      <c r="F22" s="250"/>
      <c r="G22" s="212"/>
      <c r="H22" s="250"/>
      <c r="I22" s="250"/>
      <c r="J22" s="141"/>
      <c r="K22" s="212"/>
      <c r="L22" s="64" t="s">
        <v>20</v>
      </c>
      <c r="M22" s="64"/>
      <c r="N22" s="11"/>
      <c r="O22" s="34">
        <v>39.695</v>
      </c>
      <c r="P22" s="34">
        <v>34.79</v>
      </c>
      <c r="Q22" s="34">
        <v>26.871200000000002</v>
      </c>
      <c r="R22" s="11"/>
      <c r="S22" s="11">
        <f t="shared" si="4"/>
        <v>101.3562</v>
      </c>
      <c r="T22" s="260"/>
    </row>
    <row r="23" spans="1:20" x14ac:dyDescent="0.25">
      <c r="A23" s="265"/>
      <c r="B23" s="141"/>
      <c r="C23" s="250" t="s">
        <v>78</v>
      </c>
      <c r="D23" s="250"/>
      <c r="E23" s="250"/>
      <c r="F23" s="250"/>
      <c r="G23" s="212"/>
      <c r="H23" s="250"/>
      <c r="I23" s="250"/>
      <c r="J23" s="141" t="s">
        <v>63</v>
      </c>
      <c r="K23" s="212"/>
      <c r="L23" s="64" t="s">
        <v>86</v>
      </c>
      <c r="M23" s="64"/>
      <c r="N23" s="11"/>
      <c r="O23" s="38">
        <v>236.12</v>
      </c>
      <c r="P23" s="38">
        <v>256.185</v>
      </c>
      <c r="Q23" s="38">
        <v>0</v>
      </c>
      <c r="R23" s="11"/>
      <c r="S23" s="11">
        <f t="shared" si="4"/>
        <v>492.30500000000001</v>
      </c>
      <c r="T23" s="260"/>
    </row>
    <row r="24" spans="1:20" x14ac:dyDescent="0.25">
      <c r="A24" s="265"/>
      <c r="B24" s="141"/>
      <c r="C24" s="250"/>
      <c r="D24" s="250"/>
      <c r="E24" s="250"/>
      <c r="F24" s="250"/>
      <c r="G24" s="212"/>
      <c r="H24" s="250"/>
      <c r="I24" s="250"/>
      <c r="J24" s="141" t="s">
        <v>63</v>
      </c>
      <c r="K24" s="212"/>
      <c r="L24" s="64" t="s">
        <v>61</v>
      </c>
      <c r="M24" s="64"/>
      <c r="N24" s="11"/>
      <c r="O24" s="39">
        <v>51.911000000000001</v>
      </c>
      <c r="P24" s="39">
        <v>81.14</v>
      </c>
      <c r="Q24" s="34">
        <v>0</v>
      </c>
      <c r="R24" s="11"/>
      <c r="S24" s="11">
        <f t="shared" si="4"/>
        <v>133.05099999999999</v>
      </c>
      <c r="T24" s="260"/>
    </row>
    <row r="25" spans="1:20" x14ac:dyDescent="0.25">
      <c r="A25" s="265"/>
      <c r="B25" s="141"/>
      <c r="C25" s="250"/>
      <c r="D25" s="250"/>
      <c r="E25" s="250"/>
      <c r="F25" s="250"/>
      <c r="G25" s="212"/>
      <c r="H25" s="250"/>
      <c r="I25" s="250"/>
      <c r="J25" s="141" t="s">
        <v>66</v>
      </c>
      <c r="K25" s="212"/>
      <c r="L25" s="64" t="s">
        <v>86</v>
      </c>
      <c r="M25" s="64"/>
      <c r="N25" s="11"/>
      <c r="O25" s="34">
        <v>19.917000000000002</v>
      </c>
      <c r="P25" s="34">
        <v>26.523199999999999</v>
      </c>
      <c r="Q25" s="34">
        <v>315.58390000000003</v>
      </c>
      <c r="R25" s="11"/>
      <c r="S25" s="11">
        <f t="shared" si="4"/>
        <v>362.02410000000003</v>
      </c>
      <c r="T25" s="260"/>
    </row>
    <row r="26" spans="1:20" x14ac:dyDescent="0.25">
      <c r="A26" s="265"/>
      <c r="B26" s="141"/>
      <c r="C26" s="250"/>
      <c r="D26" s="250"/>
      <c r="E26" s="250"/>
      <c r="F26" s="250"/>
      <c r="G26" s="212"/>
      <c r="H26" s="250"/>
      <c r="I26" s="250"/>
      <c r="J26" s="141" t="s">
        <v>66</v>
      </c>
      <c r="K26" s="212"/>
      <c r="L26" s="64" t="s">
        <v>61</v>
      </c>
      <c r="M26" s="64"/>
      <c r="N26" s="11"/>
      <c r="O26" s="34">
        <v>3.419</v>
      </c>
      <c r="P26" s="34">
        <v>7.0448000000000004</v>
      </c>
      <c r="Q26" s="34">
        <v>81.14</v>
      </c>
      <c r="R26" s="11"/>
      <c r="S26" s="11">
        <f t="shared" si="4"/>
        <v>91.603800000000007</v>
      </c>
      <c r="T26" s="260"/>
    </row>
    <row r="27" spans="1:20" x14ac:dyDescent="0.25">
      <c r="A27" s="265"/>
      <c r="B27" s="141"/>
      <c r="C27" s="250"/>
      <c r="D27" s="250"/>
      <c r="E27" s="250"/>
      <c r="F27" s="250"/>
      <c r="G27" s="241"/>
      <c r="H27" s="250"/>
      <c r="I27" s="250"/>
      <c r="J27" s="141"/>
      <c r="K27" s="241"/>
      <c r="L27" s="64" t="s">
        <v>20</v>
      </c>
      <c r="M27" s="64"/>
      <c r="N27" s="11"/>
      <c r="O27" s="11">
        <v>6.2409999999999997</v>
      </c>
      <c r="P27" s="11">
        <v>1.3775999999999999</v>
      </c>
      <c r="Q27" s="11">
        <v>0.80020000000000002</v>
      </c>
      <c r="R27" s="11"/>
      <c r="S27" s="11">
        <f t="shared" si="4"/>
        <v>8.4187999999999992</v>
      </c>
      <c r="T27" s="260"/>
    </row>
    <row r="28" spans="1:20" ht="16.5" thickBot="1" x14ac:dyDescent="0.3">
      <c r="A28" s="266"/>
      <c r="B28" s="28"/>
      <c r="C28" s="170" t="s">
        <v>14</v>
      </c>
      <c r="D28" s="20"/>
      <c r="E28" s="20"/>
      <c r="F28" s="20"/>
      <c r="G28" s="20"/>
      <c r="H28" s="20"/>
      <c r="I28" s="20"/>
      <c r="J28" s="20"/>
      <c r="K28" s="171"/>
      <c r="L28" s="172"/>
      <c r="M28" s="65">
        <f>SUM(M15:M27)</f>
        <v>0</v>
      </c>
      <c r="N28" s="65">
        <f>SUM(N15:N27)</f>
        <v>0</v>
      </c>
      <c r="O28" s="65">
        <f>SUM(O15:O27)</f>
        <v>1422.6297000000002</v>
      </c>
      <c r="P28" s="65">
        <f t="shared" ref="P28:S28" si="5">SUM(P15:P27)</f>
        <v>2029.0865999999999</v>
      </c>
      <c r="Q28" s="65">
        <f t="shared" si="5"/>
        <v>1586.1693000000002</v>
      </c>
      <c r="R28" s="65">
        <f t="shared" si="5"/>
        <v>0</v>
      </c>
      <c r="S28" s="65">
        <f t="shared" si="5"/>
        <v>5037.8856000000005</v>
      </c>
      <c r="T28" s="117"/>
    </row>
    <row r="29" spans="1:20" x14ac:dyDescent="0.25">
      <c r="A29" s="261">
        <v>3</v>
      </c>
      <c r="B29" s="112"/>
      <c r="C29" s="169" t="s">
        <v>167</v>
      </c>
      <c r="D29" s="212" t="s">
        <v>194</v>
      </c>
      <c r="E29" s="168" t="s">
        <v>12</v>
      </c>
      <c r="F29" s="225" t="s">
        <v>191</v>
      </c>
      <c r="G29" s="201" t="s">
        <v>168</v>
      </c>
      <c r="H29" s="201" t="s">
        <v>130</v>
      </c>
      <c r="I29" s="201" t="s">
        <v>169</v>
      </c>
      <c r="J29" s="200" t="s">
        <v>63</v>
      </c>
      <c r="K29" s="119" t="s">
        <v>170</v>
      </c>
      <c r="L29" s="133"/>
      <c r="M29" s="133"/>
      <c r="N29" s="134"/>
      <c r="O29" s="134"/>
      <c r="P29" s="134"/>
      <c r="Q29" s="134"/>
      <c r="R29" s="134"/>
      <c r="S29" s="134">
        <v>0</v>
      </c>
      <c r="T29" s="227" t="s">
        <v>145</v>
      </c>
    </row>
    <row r="30" spans="1:20" x14ac:dyDescent="0.25">
      <c r="A30" s="261"/>
      <c r="B30" s="112"/>
      <c r="C30" s="169" t="s">
        <v>188</v>
      </c>
      <c r="D30" s="212"/>
      <c r="E30" s="251" t="s">
        <v>190</v>
      </c>
      <c r="F30" s="225"/>
      <c r="G30" s="201"/>
      <c r="H30" s="201"/>
      <c r="I30" s="201"/>
      <c r="J30" s="201"/>
      <c r="K30" s="119" t="s">
        <v>193</v>
      </c>
      <c r="L30" s="119"/>
      <c r="M30" s="119"/>
      <c r="N30" s="120"/>
      <c r="O30" s="120"/>
      <c r="P30" s="120"/>
      <c r="Q30" s="120"/>
      <c r="R30" s="120"/>
      <c r="S30" s="134">
        <v>0</v>
      </c>
      <c r="T30" s="227"/>
    </row>
    <row r="31" spans="1:20" ht="31.5" x14ac:dyDescent="0.25">
      <c r="A31" s="261"/>
      <c r="B31" s="112"/>
      <c r="C31" s="169" t="s">
        <v>189</v>
      </c>
      <c r="D31" s="212"/>
      <c r="E31" s="226"/>
      <c r="F31" s="226"/>
      <c r="G31" s="202"/>
      <c r="H31" s="202"/>
      <c r="I31" s="202"/>
      <c r="J31" s="202"/>
      <c r="K31" s="119" t="s">
        <v>192</v>
      </c>
      <c r="L31" s="119"/>
      <c r="M31" s="119"/>
      <c r="N31" s="120"/>
      <c r="O31" s="120"/>
      <c r="P31" s="120"/>
      <c r="Q31" s="120"/>
      <c r="R31" s="120"/>
      <c r="S31" s="134">
        <v>0</v>
      </c>
      <c r="T31" s="228"/>
    </row>
    <row r="32" spans="1:20" ht="16.5" thickBot="1" x14ac:dyDescent="0.3">
      <c r="A32" s="262"/>
      <c r="B32" s="128"/>
      <c r="C32" s="121" t="s">
        <v>14</v>
      </c>
      <c r="D32" s="20"/>
      <c r="E32" s="26"/>
      <c r="F32" s="113"/>
      <c r="G32" s="26"/>
      <c r="H32" s="26"/>
      <c r="I32" s="26"/>
      <c r="J32" s="26"/>
      <c r="K32" s="26"/>
      <c r="L32" s="114"/>
      <c r="M32" s="115">
        <f t="shared" ref="M32:S32" si="6">SUM(M29:M31)</f>
        <v>0</v>
      </c>
      <c r="N32" s="115">
        <f t="shared" si="6"/>
        <v>0</v>
      </c>
      <c r="O32" s="115">
        <f t="shared" si="6"/>
        <v>0</v>
      </c>
      <c r="P32" s="115">
        <f t="shared" si="6"/>
        <v>0</v>
      </c>
      <c r="Q32" s="115">
        <f t="shared" si="6"/>
        <v>0</v>
      </c>
      <c r="R32" s="115">
        <f t="shared" si="6"/>
        <v>0</v>
      </c>
      <c r="S32" s="115">
        <f t="shared" si="6"/>
        <v>0</v>
      </c>
      <c r="T32" s="124"/>
    </row>
    <row r="33" spans="1:20" ht="30" customHeight="1" x14ac:dyDescent="0.25">
      <c r="A33" s="267">
        <v>4</v>
      </c>
      <c r="B33" s="110"/>
      <c r="C33" s="249" t="s">
        <v>79</v>
      </c>
      <c r="D33" s="248" t="s">
        <v>13</v>
      </c>
      <c r="E33" s="248" t="s">
        <v>12</v>
      </c>
      <c r="F33" s="248" t="s">
        <v>181</v>
      </c>
      <c r="G33" s="248" t="s">
        <v>127</v>
      </c>
      <c r="H33" s="248" t="s">
        <v>172</v>
      </c>
      <c r="I33" s="248" t="s">
        <v>129</v>
      </c>
      <c r="J33" s="194" t="s">
        <v>63</v>
      </c>
      <c r="K33" s="194">
        <v>253</v>
      </c>
      <c r="L33" s="25" t="s">
        <v>95</v>
      </c>
      <c r="M33" s="25"/>
      <c r="N33" s="2"/>
      <c r="O33" s="2">
        <v>2698.6293000000001</v>
      </c>
      <c r="P33" s="2">
        <v>3308.3215</v>
      </c>
      <c r="Q33" s="2">
        <v>2759.0925000000002</v>
      </c>
      <c r="R33" s="2"/>
      <c r="S33" s="2">
        <f>SUM(N33:R33)</f>
        <v>8766.0433000000012</v>
      </c>
      <c r="T33" s="196" t="s">
        <v>145</v>
      </c>
    </row>
    <row r="34" spans="1:20" ht="30" customHeight="1" x14ac:dyDescent="0.25">
      <c r="A34" s="268"/>
      <c r="B34" s="111"/>
      <c r="C34" s="250"/>
      <c r="D34" s="225"/>
      <c r="E34" s="225"/>
      <c r="F34" s="225"/>
      <c r="G34" s="225"/>
      <c r="H34" s="225"/>
      <c r="I34" s="225"/>
      <c r="J34" s="195"/>
      <c r="K34" s="195"/>
      <c r="L34" s="23" t="s">
        <v>20</v>
      </c>
      <c r="M34" s="23"/>
      <c r="N34" s="3"/>
      <c r="O34" s="3">
        <v>1071.9647</v>
      </c>
      <c r="P34" s="3">
        <v>3154.1570000000002</v>
      </c>
      <c r="Q34" s="3">
        <v>2701.1884</v>
      </c>
      <c r="R34" s="3"/>
      <c r="S34" s="3">
        <f>SUM(N34:R34)</f>
        <v>6927.3100999999997</v>
      </c>
      <c r="T34" s="197"/>
    </row>
    <row r="35" spans="1:20" ht="30" customHeight="1" x14ac:dyDescent="0.25">
      <c r="A35" s="268"/>
      <c r="B35" s="109"/>
      <c r="C35" s="221" t="s">
        <v>75</v>
      </c>
      <c r="D35" s="225"/>
      <c r="E35" s="225"/>
      <c r="F35" s="225"/>
      <c r="G35" s="225"/>
      <c r="H35" s="225"/>
      <c r="I35" s="225"/>
      <c r="J35" s="195"/>
      <c r="K35" s="195"/>
      <c r="L35" s="119" t="s">
        <v>95</v>
      </c>
      <c r="M35" s="119"/>
      <c r="N35" s="139"/>
      <c r="O35" s="139">
        <v>1618.973</v>
      </c>
      <c r="P35" s="139">
        <v>1814.742</v>
      </c>
      <c r="Q35" s="139">
        <v>1327.3710000000001</v>
      </c>
      <c r="R35" s="14"/>
      <c r="S35" s="3">
        <f t="shared" ref="S35:S36" si="7">SUM(N35:R35)</f>
        <v>4761.0860000000002</v>
      </c>
      <c r="T35" s="197"/>
    </row>
    <row r="36" spans="1:20" ht="30" customHeight="1" x14ac:dyDescent="0.25">
      <c r="A36" s="268"/>
      <c r="B36" s="109"/>
      <c r="C36" s="241"/>
      <c r="D36" s="226"/>
      <c r="E36" s="226"/>
      <c r="F36" s="226"/>
      <c r="G36" s="226"/>
      <c r="H36" s="226"/>
      <c r="I36" s="226"/>
      <c r="J36" s="199"/>
      <c r="K36" s="199"/>
      <c r="L36" s="30" t="s">
        <v>20</v>
      </c>
      <c r="M36" s="30"/>
      <c r="N36" s="32"/>
      <c r="O36" s="32">
        <v>38.182000000000002</v>
      </c>
      <c r="P36" s="32">
        <v>53.765000000000001</v>
      </c>
      <c r="Q36" s="32">
        <v>118.71639999999999</v>
      </c>
      <c r="R36" s="14"/>
      <c r="S36" s="3">
        <f t="shared" si="7"/>
        <v>210.6634</v>
      </c>
      <c r="T36" s="198"/>
    </row>
    <row r="37" spans="1:20" ht="16.5" thickBot="1" x14ac:dyDescent="0.3">
      <c r="A37" s="269"/>
      <c r="B37" s="20"/>
      <c r="C37" s="70" t="s">
        <v>14</v>
      </c>
      <c r="D37" s="71"/>
      <c r="E37" s="71"/>
      <c r="F37" s="71"/>
      <c r="G37" s="71"/>
      <c r="H37" s="71"/>
      <c r="I37" s="71"/>
      <c r="J37" s="71"/>
      <c r="K37" s="72"/>
      <c r="L37" s="72"/>
      <c r="M37" s="65">
        <f t="shared" ref="M37:R37" si="8">SUM(M33:M36)</f>
        <v>0</v>
      </c>
      <c r="N37" s="65">
        <f t="shared" si="8"/>
        <v>0</v>
      </c>
      <c r="O37" s="65">
        <f t="shared" si="8"/>
        <v>5427.7489999999998</v>
      </c>
      <c r="P37" s="65">
        <f t="shared" si="8"/>
        <v>8330.9854999999989</v>
      </c>
      <c r="Q37" s="65">
        <f t="shared" si="8"/>
        <v>6906.3683000000001</v>
      </c>
      <c r="R37" s="65">
        <f t="shared" si="8"/>
        <v>0</v>
      </c>
      <c r="S37" s="65">
        <f>SUM(S33:S36)</f>
        <v>20665.102800000001</v>
      </c>
      <c r="T37" s="117"/>
    </row>
    <row r="38" spans="1:20" ht="35.25" customHeight="1" thickBot="1" x14ac:dyDescent="0.3">
      <c r="A38" s="121"/>
      <c r="B38" s="122"/>
      <c r="C38" s="123" t="s">
        <v>171</v>
      </c>
      <c r="D38" s="26"/>
      <c r="E38" s="26"/>
      <c r="F38" s="113"/>
      <c r="G38" s="26"/>
      <c r="H38" s="26"/>
      <c r="I38" s="26"/>
      <c r="J38" s="26"/>
      <c r="K38" s="26"/>
      <c r="L38" s="114"/>
      <c r="M38" s="115">
        <f t="shared" ref="M38:S38" si="9">M37+M32+M28+M14</f>
        <v>0</v>
      </c>
      <c r="N38" s="115">
        <f t="shared" si="9"/>
        <v>333.916</v>
      </c>
      <c r="O38" s="115">
        <f t="shared" si="9"/>
        <v>7351.7026999999998</v>
      </c>
      <c r="P38" s="115">
        <f t="shared" si="9"/>
        <v>10998.7821</v>
      </c>
      <c r="Q38" s="115">
        <f t="shared" si="9"/>
        <v>8736.9375999999993</v>
      </c>
      <c r="R38" s="115">
        <f t="shared" si="9"/>
        <v>0</v>
      </c>
      <c r="S38" s="115">
        <f t="shared" si="9"/>
        <v>27421.338400000001</v>
      </c>
      <c r="T38" s="116"/>
    </row>
    <row r="39" spans="1:20" ht="33.75" customHeight="1" thickBot="1" x14ac:dyDescent="0.3">
      <c r="A39" s="216" t="s">
        <v>133</v>
      </c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8"/>
    </row>
    <row r="40" spans="1:20" ht="44.25" customHeight="1" x14ac:dyDescent="0.25">
      <c r="A40" s="267">
        <v>5</v>
      </c>
      <c r="B40" s="142"/>
      <c r="C40" s="153" t="s">
        <v>113</v>
      </c>
      <c r="D40" s="245" t="s">
        <v>13</v>
      </c>
      <c r="E40" s="211" t="s">
        <v>12</v>
      </c>
      <c r="F40" s="211" t="s">
        <v>187</v>
      </c>
      <c r="G40" s="194" t="s">
        <v>126</v>
      </c>
      <c r="H40" s="194" t="s">
        <v>126</v>
      </c>
      <c r="I40" s="194" t="s">
        <v>136</v>
      </c>
      <c r="J40" s="194" t="s">
        <v>63</v>
      </c>
      <c r="K40" s="155">
        <v>251</v>
      </c>
      <c r="L40" s="23" t="s">
        <v>23</v>
      </c>
      <c r="M40" s="23"/>
      <c r="N40" s="3"/>
      <c r="O40" s="40">
        <v>73.010999999999996</v>
      </c>
      <c r="P40" s="41">
        <v>73.944999999999993</v>
      </c>
      <c r="Q40" s="42">
        <v>40.94</v>
      </c>
      <c r="R40" s="3"/>
      <c r="S40" s="3">
        <f>SUM(N40:R40)</f>
        <v>187.89599999999999</v>
      </c>
      <c r="T40" s="222" t="s">
        <v>140</v>
      </c>
    </row>
    <row r="41" spans="1:20" ht="19.5" customHeight="1" x14ac:dyDescent="0.25">
      <c r="A41" s="268"/>
      <c r="B41" s="156"/>
      <c r="C41" s="221" t="s">
        <v>183</v>
      </c>
      <c r="D41" s="246"/>
      <c r="E41" s="212"/>
      <c r="F41" s="212"/>
      <c r="G41" s="195"/>
      <c r="H41" s="195"/>
      <c r="I41" s="195"/>
      <c r="J41" s="195"/>
      <c r="K41" s="204">
        <v>463</v>
      </c>
      <c r="L41" s="29" t="s">
        <v>22</v>
      </c>
      <c r="M41" s="29"/>
      <c r="N41" s="14"/>
      <c r="O41" s="45">
        <v>8.9600000000000009</v>
      </c>
      <c r="P41" s="46"/>
      <c r="Q41" s="47"/>
      <c r="R41" s="14"/>
      <c r="S41" s="3">
        <f t="shared" ref="S41:S45" si="10">SUM(N41:R41)</f>
        <v>8.9600000000000009</v>
      </c>
      <c r="T41" s="223"/>
    </row>
    <row r="42" spans="1:20" ht="21" customHeight="1" x14ac:dyDescent="0.25">
      <c r="A42" s="268"/>
      <c r="B42" s="156"/>
      <c r="C42" s="241"/>
      <c r="D42" s="246"/>
      <c r="E42" s="212"/>
      <c r="F42" s="212"/>
      <c r="G42" s="195"/>
      <c r="H42" s="195"/>
      <c r="I42" s="195"/>
      <c r="J42" s="195"/>
      <c r="K42" s="195"/>
      <c r="L42" s="29" t="s">
        <v>23</v>
      </c>
      <c r="M42" s="29"/>
      <c r="N42" s="14"/>
      <c r="O42" s="45"/>
      <c r="P42" s="46"/>
      <c r="Q42" s="47">
        <v>6.9980000000000002</v>
      </c>
      <c r="R42" s="14"/>
      <c r="S42" s="3">
        <f t="shared" si="10"/>
        <v>6.9980000000000002</v>
      </c>
      <c r="T42" s="223"/>
    </row>
    <row r="43" spans="1:20" ht="35.25" customHeight="1" x14ac:dyDescent="0.25">
      <c r="A43" s="268"/>
      <c r="B43" s="156"/>
      <c r="C43" s="154" t="s">
        <v>184</v>
      </c>
      <c r="D43" s="246"/>
      <c r="E43" s="212"/>
      <c r="F43" s="212"/>
      <c r="G43" s="195"/>
      <c r="H43" s="195"/>
      <c r="I43" s="195"/>
      <c r="J43" s="195"/>
      <c r="K43" s="195"/>
      <c r="L43" s="29"/>
      <c r="M43" s="29"/>
      <c r="N43" s="14"/>
      <c r="O43" s="45"/>
      <c r="P43" s="46"/>
      <c r="Q43" s="47"/>
      <c r="R43" s="14"/>
      <c r="S43" s="3">
        <f t="shared" si="10"/>
        <v>0</v>
      </c>
      <c r="T43" s="223"/>
    </row>
    <row r="44" spans="1:20" ht="36" customHeight="1" x14ac:dyDescent="0.25">
      <c r="A44" s="268"/>
      <c r="B44" s="156"/>
      <c r="C44" s="154" t="s">
        <v>185</v>
      </c>
      <c r="D44" s="246"/>
      <c r="E44" s="212"/>
      <c r="F44" s="212"/>
      <c r="G44" s="195"/>
      <c r="H44" s="195"/>
      <c r="I44" s="195"/>
      <c r="J44" s="195"/>
      <c r="K44" s="195"/>
      <c r="L44" s="29"/>
      <c r="M44" s="29"/>
      <c r="N44" s="14"/>
      <c r="O44" s="45"/>
      <c r="P44" s="46"/>
      <c r="Q44" s="47"/>
      <c r="R44" s="14"/>
      <c r="S44" s="3">
        <f t="shared" si="10"/>
        <v>0</v>
      </c>
      <c r="T44" s="223"/>
    </row>
    <row r="45" spans="1:20" ht="34.5" customHeight="1" x14ac:dyDescent="0.25">
      <c r="A45" s="268"/>
      <c r="B45" s="156"/>
      <c r="C45" s="154" t="s">
        <v>186</v>
      </c>
      <c r="D45" s="247"/>
      <c r="E45" s="241"/>
      <c r="F45" s="241"/>
      <c r="G45" s="199"/>
      <c r="H45" s="199"/>
      <c r="I45" s="199"/>
      <c r="J45" s="199"/>
      <c r="K45" s="199"/>
      <c r="L45" s="29"/>
      <c r="M45" s="29"/>
      <c r="N45" s="14"/>
      <c r="O45" s="45"/>
      <c r="P45" s="46"/>
      <c r="Q45" s="47"/>
      <c r="R45" s="14"/>
      <c r="S45" s="3">
        <f t="shared" si="10"/>
        <v>0</v>
      </c>
      <c r="T45" s="224"/>
    </row>
    <row r="46" spans="1:20" ht="21" customHeight="1" thickBot="1" x14ac:dyDescent="0.3">
      <c r="A46" s="269"/>
      <c r="B46" s="20"/>
      <c r="C46" s="70" t="s">
        <v>14</v>
      </c>
      <c r="D46" s="71"/>
      <c r="E46" s="71"/>
      <c r="F46" s="71"/>
      <c r="G46" s="71"/>
      <c r="H46" s="71"/>
      <c r="I46" s="71"/>
      <c r="J46" s="77"/>
      <c r="K46" s="72"/>
      <c r="L46" s="72"/>
      <c r="M46" s="65">
        <f t="shared" ref="M46:R46" si="11">SUM(M40:M45)</f>
        <v>0</v>
      </c>
      <c r="N46" s="65">
        <f t="shared" si="11"/>
        <v>0</v>
      </c>
      <c r="O46" s="65">
        <f t="shared" si="11"/>
        <v>81.971000000000004</v>
      </c>
      <c r="P46" s="65">
        <f t="shared" si="11"/>
        <v>73.944999999999993</v>
      </c>
      <c r="Q46" s="65">
        <f t="shared" si="11"/>
        <v>47.937999999999995</v>
      </c>
      <c r="R46" s="65">
        <f t="shared" si="11"/>
        <v>0</v>
      </c>
      <c r="S46" s="65">
        <f>SUM(S40:S45)</f>
        <v>203.85399999999998</v>
      </c>
      <c r="T46" s="117"/>
    </row>
    <row r="47" spans="1:20" ht="20.25" customHeight="1" x14ac:dyDescent="0.25">
      <c r="A47" s="268">
        <v>6</v>
      </c>
      <c r="B47" s="147"/>
      <c r="C47" s="195" t="s">
        <v>72</v>
      </c>
      <c r="D47" s="211" t="s">
        <v>157</v>
      </c>
      <c r="E47" s="194" t="s">
        <v>82</v>
      </c>
      <c r="F47" s="211" t="s">
        <v>199</v>
      </c>
      <c r="G47" s="194" t="s">
        <v>128</v>
      </c>
      <c r="H47" s="194" t="s">
        <v>198</v>
      </c>
      <c r="I47" s="194" t="s">
        <v>127</v>
      </c>
      <c r="J47" s="180" t="s">
        <v>63</v>
      </c>
      <c r="K47" s="195">
        <v>122</v>
      </c>
      <c r="L47" s="181" t="s">
        <v>21</v>
      </c>
      <c r="M47" s="181"/>
      <c r="N47" s="182"/>
      <c r="O47" s="182"/>
      <c r="P47" s="185">
        <v>136.57</v>
      </c>
      <c r="Q47" s="75">
        <v>199.3</v>
      </c>
      <c r="R47" s="132">
        <v>54.1</v>
      </c>
      <c r="S47" s="132">
        <f>P47+Q47+R47</f>
        <v>389.97</v>
      </c>
      <c r="T47" s="208" t="s">
        <v>200</v>
      </c>
    </row>
    <row r="48" spans="1:20" ht="20.25" customHeight="1" x14ac:dyDescent="0.25">
      <c r="A48" s="268"/>
      <c r="B48" s="147"/>
      <c r="C48" s="195"/>
      <c r="D48" s="212"/>
      <c r="E48" s="195"/>
      <c r="F48" s="212"/>
      <c r="G48" s="195"/>
      <c r="H48" s="195"/>
      <c r="I48" s="195"/>
      <c r="J48" s="180" t="s">
        <v>66</v>
      </c>
      <c r="K48" s="195"/>
      <c r="L48" s="181" t="s">
        <v>21</v>
      </c>
      <c r="M48" s="181"/>
      <c r="N48" s="176"/>
      <c r="O48" s="176"/>
      <c r="P48" s="185"/>
      <c r="Q48" s="75"/>
      <c r="R48" s="132">
        <v>1.6</v>
      </c>
      <c r="S48" s="132">
        <f>P48+Q48+R48</f>
        <v>1.6</v>
      </c>
      <c r="T48" s="209"/>
    </row>
    <row r="49" spans="1:20" x14ac:dyDescent="0.25">
      <c r="A49" s="268"/>
      <c r="B49" s="18"/>
      <c r="C49" s="195"/>
      <c r="D49" s="212"/>
      <c r="E49" s="195"/>
      <c r="F49" s="212"/>
      <c r="G49" s="195"/>
      <c r="H49" s="195"/>
      <c r="I49" s="195"/>
      <c r="J49" s="59" t="s">
        <v>63</v>
      </c>
      <c r="K49" s="195"/>
      <c r="L49" s="181" t="s">
        <v>28</v>
      </c>
      <c r="M49" s="84"/>
      <c r="N49" s="183"/>
      <c r="O49" s="183"/>
      <c r="P49" s="75">
        <v>4.7</v>
      </c>
      <c r="Q49" s="75">
        <v>6.2</v>
      </c>
      <c r="R49" s="132">
        <v>1.9</v>
      </c>
      <c r="S49" s="132">
        <f t="shared" ref="S49:S112" si="12">P49+Q49+R49</f>
        <v>12.8</v>
      </c>
      <c r="T49" s="209"/>
    </row>
    <row r="50" spans="1:20" x14ac:dyDescent="0.25">
      <c r="A50" s="268"/>
      <c r="B50" s="18"/>
      <c r="C50" s="195"/>
      <c r="D50" s="212"/>
      <c r="E50" s="195"/>
      <c r="F50" s="212"/>
      <c r="G50" s="195"/>
      <c r="H50" s="195"/>
      <c r="I50" s="195"/>
      <c r="J50" s="59" t="s">
        <v>63</v>
      </c>
      <c r="K50" s="195"/>
      <c r="L50" s="84" t="s">
        <v>24</v>
      </c>
      <c r="M50" s="84"/>
      <c r="N50" s="183"/>
      <c r="O50" s="183"/>
      <c r="P50" s="75">
        <v>14.6</v>
      </c>
      <c r="Q50" s="75">
        <v>11.8</v>
      </c>
      <c r="R50" s="132">
        <v>0</v>
      </c>
      <c r="S50" s="132">
        <f t="shared" si="12"/>
        <v>26.4</v>
      </c>
      <c r="T50" s="209"/>
    </row>
    <row r="51" spans="1:20" x14ac:dyDescent="0.25">
      <c r="A51" s="268"/>
      <c r="B51" s="18"/>
      <c r="C51" s="195"/>
      <c r="D51" s="212"/>
      <c r="E51" s="195"/>
      <c r="F51" s="212"/>
      <c r="G51" s="195"/>
      <c r="H51" s="195"/>
      <c r="I51" s="195"/>
      <c r="J51" s="59" t="s">
        <v>63</v>
      </c>
      <c r="K51" s="195"/>
      <c r="L51" s="84" t="s">
        <v>46</v>
      </c>
      <c r="M51" s="84"/>
      <c r="N51" s="183"/>
      <c r="O51" s="183"/>
      <c r="P51" s="75">
        <v>11.3</v>
      </c>
      <c r="Q51" s="75">
        <v>6</v>
      </c>
      <c r="R51" s="132">
        <v>1.8</v>
      </c>
      <c r="S51" s="132">
        <f t="shared" si="12"/>
        <v>19.100000000000001</v>
      </c>
      <c r="T51" s="209"/>
    </row>
    <row r="52" spans="1:20" x14ac:dyDescent="0.25">
      <c r="A52" s="268"/>
      <c r="B52" s="18"/>
      <c r="C52" s="195"/>
      <c r="D52" s="212"/>
      <c r="E52" s="195"/>
      <c r="F52" s="212"/>
      <c r="G52" s="195"/>
      <c r="H52" s="195"/>
      <c r="I52" s="195"/>
      <c r="J52" s="59" t="s">
        <v>63</v>
      </c>
      <c r="K52" s="195"/>
      <c r="L52" s="84" t="s">
        <v>43</v>
      </c>
      <c r="M52" s="84"/>
      <c r="N52" s="183"/>
      <c r="O52" s="183"/>
      <c r="P52" s="75">
        <v>19.713000000000001</v>
      </c>
      <c r="Q52" s="75">
        <v>31.2</v>
      </c>
      <c r="R52" s="132">
        <v>10.1</v>
      </c>
      <c r="S52" s="132">
        <f t="shared" si="12"/>
        <v>61.012999999999998</v>
      </c>
      <c r="T52" s="209"/>
    </row>
    <row r="53" spans="1:20" x14ac:dyDescent="0.25">
      <c r="A53" s="268"/>
      <c r="B53" s="18"/>
      <c r="C53" s="219" t="s">
        <v>98</v>
      </c>
      <c r="D53" s="212"/>
      <c r="E53" s="195"/>
      <c r="F53" s="212"/>
      <c r="G53" s="195"/>
      <c r="H53" s="195"/>
      <c r="I53" s="195"/>
      <c r="J53" s="59" t="s">
        <v>63</v>
      </c>
      <c r="K53" s="204">
        <v>124</v>
      </c>
      <c r="L53" s="84" t="s">
        <v>21</v>
      </c>
      <c r="M53" s="84"/>
      <c r="N53" s="183"/>
      <c r="O53" s="183"/>
      <c r="P53" s="186">
        <v>39.253</v>
      </c>
      <c r="Q53" s="186">
        <v>89.7</v>
      </c>
      <c r="R53" s="132">
        <v>17</v>
      </c>
      <c r="S53" s="132">
        <f t="shared" si="12"/>
        <v>145.953</v>
      </c>
      <c r="T53" s="209"/>
    </row>
    <row r="54" spans="1:20" x14ac:dyDescent="0.25">
      <c r="A54" s="268"/>
      <c r="B54" s="18"/>
      <c r="C54" s="220"/>
      <c r="D54" s="212"/>
      <c r="E54" s="195"/>
      <c r="F54" s="212"/>
      <c r="G54" s="195"/>
      <c r="H54" s="195"/>
      <c r="I54" s="195"/>
      <c r="J54" s="177" t="s">
        <v>66</v>
      </c>
      <c r="K54" s="195"/>
      <c r="L54" s="84" t="s">
        <v>21</v>
      </c>
      <c r="M54" s="84"/>
      <c r="N54" s="183"/>
      <c r="O54" s="183"/>
      <c r="P54" s="186"/>
      <c r="Q54" s="186"/>
      <c r="R54" s="187">
        <v>7.0000000000000007E-2</v>
      </c>
      <c r="S54" s="132">
        <f t="shared" si="12"/>
        <v>7.0000000000000007E-2</v>
      </c>
      <c r="T54" s="209"/>
    </row>
    <row r="55" spans="1:20" x14ac:dyDescent="0.25">
      <c r="A55" s="268"/>
      <c r="B55" s="18"/>
      <c r="C55" s="220"/>
      <c r="D55" s="212"/>
      <c r="E55" s="195"/>
      <c r="F55" s="212"/>
      <c r="G55" s="195"/>
      <c r="H55" s="195"/>
      <c r="I55" s="195"/>
      <c r="J55" s="59" t="s">
        <v>63</v>
      </c>
      <c r="K55" s="195"/>
      <c r="L55" s="107" t="s">
        <v>47</v>
      </c>
      <c r="M55" s="107"/>
      <c r="N55" s="183"/>
      <c r="O55" s="183"/>
      <c r="P55" s="186">
        <v>9.1</v>
      </c>
      <c r="Q55" s="186">
        <v>8.3000000000000007</v>
      </c>
      <c r="R55" s="132">
        <v>1.1000000000000001</v>
      </c>
      <c r="S55" s="132">
        <f t="shared" si="12"/>
        <v>18.5</v>
      </c>
      <c r="T55" s="209"/>
    </row>
    <row r="56" spans="1:20" x14ac:dyDescent="0.25">
      <c r="A56" s="268"/>
      <c r="B56" s="18"/>
      <c r="C56" s="220"/>
      <c r="D56" s="212"/>
      <c r="E56" s="195"/>
      <c r="F56" s="212"/>
      <c r="G56" s="195"/>
      <c r="H56" s="195"/>
      <c r="I56" s="195"/>
      <c r="J56" s="59" t="s">
        <v>63</v>
      </c>
      <c r="K56" s="195"/>
      <c r="L56" s="107" t="s">
        <v>25</v>
      </c>
      <c r="M56" s="107"/>
      <c r="N56" s="183"/>
      <c r="O56" s="183"/>
      <c r="P56" s="75">
        <v>2.9569999999999999</v>
      </c>
      <c r="Q56" s="75">
        <v>4.4000000000000004</v>
      </c>
      <c r="R56" s="132"/>
      <c r="S56" s="132">
        <f t="shared" si="12"/>
        <v>7.3570000000000002</v>
      </c>
      <c r="T56" s="209"/>
    </row>
    <row r="57" spans="1:20" x14ac:dyDescent="0.25">
      <c r="A57" s="268"/>
      <c r="B57" s="18"/>
      <c r="C57" s="220"/>
      <c r="D57" s="212"/>
      <c r="E57" s="195"/>
      <c r="F57" s="212"/>
      <c r="G57" s="195"/>
      <c r="H57" s="195"/>
      <c r="I57" s="195"/>
      <c r="J57" s="59" t="s">
        <v>63</v>
      </c>
      <c r="K57" s="195"/>
      <c r="L57" s="107" t="s">
        <v>48</v>
      </c>
      <c r="M57" s="107"/>
      <c r="N57" s="183"/>
      <c r="O57" s="183"/>
      <c r="P57" s="186">
        <v>8.359</v>
      </c>
      <c r="Q57" s="186">
        <v>17</v>
      </c>
      <c r="R57" s="132"/>
      <c r="S57" s="132">
        <f t="shared" si="12"/>
        <v>25.359000000000002</v>
      </c>
      <c r="T57" s="209"/>
    </row>
    <row r="58" spans="1:20" x14ac:dyDescent="0.25">
      <c r="A58" s="268"/>
      <c r="B58" s="18"/>
      <c r="C58" s="220"/>
      <c r="D58" s="212"/>
      <c r="E58" s="195"/>
      <c r="F58" s="212"/>
      <c r="G58" s="195"/>
      <c r="H58" s="195"/>
      <c r="I58" s="195"/>
      <c r="J58" s="59" t="s">
        <v>63</v>
      </c>
      <c r="K58" s="195"/>
      <c r="L58" s="107" t="s">
        <v>41</v>
      </c>
      <c r="M58" s="107"/>
      <c r="N58" s="183"/>
      <c r="O58" s="175"/>
      <c r="P58" s="186">
        <v>0.76300000000000001</v>
      </c>
      <c r="Q58" s="186">
        <v>0</v>
      </c>
      <c r="R58" s="132"/>
      <c r="S58" s="132">
        <f t="shared" si="12"/>
        <v>0.76300000000000001</v>
      </c>
      <c r="T58" s="209"/>
    </row>
    <row r="59" spans="1:20" x14ac:dyDescent="0.25">
      <c r="A59" s="268"/>
      <c r="B59" s="18"/>
      <c r="C59" s="221" t="s">
        <v>84</v>
      </c>
      <c r="D59" s="212"/>
      <c r="E59" s="195"/>
      <c r="F59" s="212"/>
      <c r="G59" s="195"/>
      <c r="H59" s="195"/>
      <c r="I59" s="195"/>
      <c r="J59" s="132" t="s">
        <v>63</v>
      </c>
      <c r="K59" s="204">
        <v>457</v>
      </c>
      <c r="L59" s="130" t="s">
        <v>21</v>
      </c>
      <c r="M59" s="84"/>
      <c r="N59" s="183"/>
      <c r="O59" s="183"/>
      <c r="P59" s="75">
        <v>20.611000000000001</v>
      </c>
      <c r="Q59" s="75">
        <v>24.8</v>
      </c>
      <c r="R59" s="132">
        <v>6.1</v>
      </c>
      <c r="S59" s="132">
        <f t="shared" si="12"/>
        <v>51.511000000000003</v>
      </c>
      <c r="T59" s="209"/>
    </row>
    <row r="60" spans="1:20" x14ac:dyDescent="0.25">
      <c r="A60" s="268"/>
      <c r="B60" s="18"/>
      <c r="C60" s="212"/>
      <c r="D60" s="212"/>
      <c r="E60" s="195"/>
      <c r="F60" s="212"/>
      <c r="G60" s="195"/>
      <c r="H60" s="195"/>
      <c r="I60" s="195"/>
      <c r="J60" s="132" t="s">
        <v>66</v>
      </c>
      <c r="K60" s="195"/>
      <c r="L60" s="130" t="s">
        <v>21</v>
      </c>
      <c r="M60" s="84"/>
      <c r="N60" s="183"/>
      <c r="O60" s="183"/>
      <c r="P60" s="186"/>
      <c r="Q60" s="186"/>
      <c r="R60" s="132">
        <v>0.4</v>
      </c>
      <c r="S60" s="132">
        <f t="shared" si="12"/>
        <v>0.4</v>
      </c>
      <c r="T60" s="209"/>
    </row>
    <row r="61" spans="1:20" x14ac:dyDescent="0.25">
      <c r="A61" s="268"/>
      <c r="B61" s="18"/>
      <c r="C61" s="212"/>
      <c r="D61" s="212"/>
      <c r="E61" s="195"/>
      <c r="F61" s="212"/>
      <c r="G61" s="195"/>
      <c r="H61" s="195"/>
      <c r="I61" s="195"/>
      <c r="J61" s="132" t="s">
        <v>63</v>
      </c>
      <c r="K61" s="195"/>
      <c r="L61" s="130" t="s">
        <v>23</v>
      </c>
      <c r="M61" s="184"/>
      <c r="N61" s="183"/>
      <c r="O61" s="183"/>
      <c r="P61" s="186">
        <v>452.1</v>
      </c>
      <c r="Q61" s="186">
        <v>507.8</v>
      </c>
      <c r="R61" s="132">
        <v>172.2</v>
      </c>
      <c r="S61" s="132">
        <f t="shared" si="12"/>
        <v>1132.1000000000001</v>
      </c>
      <c r="T61" s="209"/>
    </row>
    <row r="62" spans="1:20" x14ac:dyDescent="0.25">
      <c r="A62" s="268"/>
      <c r="B62" s="18"/>
      <c r="C62" s="212"/>
      <c r="D62" s="212"/>
      <c r="E62" s="195"/>
      <c r="F62" s="212"/>
      <c r="G62" s="195"/>
      <c r="H62" s="195"/>
      <c r="I62" s="195"/>
      <c r="J62" s="132" t="s">
        <v>66</v>
      </c>
      <c r="K62" s="195"/>
      <c r="L62" s="130" t="s">
        <v>23</v>
      </c>
      <c r="M62" s="184"/>
      <c r="N62" s="183"/>
      <c r="O62" s="183"/>
      <c r="P62" s="186">
        <v>45.3</v>
      </c>
      <c r="Q62" s="186">
        <v>46</v>
      </c>
      <c r="R62" s="132">
        <v>43.2</v>
      </c>
      <c r="S62" s="132">
        <f t="shared" si="12"/>
        <v>134.5</v>
      </c>
      <c r="T62" s="209"/>
    </row>
    <row r="63" spans="1:20" x14ac:dyDescent="0.25">
      <c r="A63" s="268"/>
      <c r="B63" s="18"/>
      <c r="C63" s="212"/>
      <c r="D63" s="212"/>
      <c r="E63" s="195"/>
      <c r="F63" s="212"/>
      <c r="G63" s="195"/>
      <c r="H63" s="195"/>
      <c r="I63" s="195"/>
      <c r="J63" s="132" t="s">
        <v>63</v>
      </c>
      <c r="K63" s="195"/>
      <c r="L63" s="130" t="s">
        <v>24</v>
      </c>
      <c r="M63" s="84"/>
      <c r="N63" s="183"/>
      <c r="O63" s="120"/>
      <c r="P63" s="186">
        <v>0.18099999999999999</v>
      </c>
      <c r="Q63" s="186">
        <v>0.9</v>
      </c>
      <c r="R63" s="132">
        <v>0</v>
      </c>
      <c r="S63" s="132">
        <f t="shared" si="12"/>
        <v>1.081</v>
      </c>
      <c r="T63" s="209"/>
    </row>
    <row r="64" spans="1:20" x14ac:dyDescent="0.25">
      <c r="A64" s="268"/>
      <c r="B64" s="18"/>
      <c r="C64" s="212"/>
      <c r="D64" s="212"/>
      <c r="E64" s="195"/>
      <c r="F64" s="212"/>
      <c r="G64" s="195"/>
      <c r="H64" s="195"/>
      <c r="I64" s="195"/>
      <c r="J64" s="132" t="s">
        <v>63</v>
      </c>
      <c r="K64" s="195"/>
      <c r="L64" s="130" t="s">
        <v>25</v>
      </c>
      <c r="M64" s="84"/>
      <c r="N64" s="183"/>
      <c r="O64" s="120"/>
      <c r="P64" s="186">
        <v>6.5910000000000002</v>
      </c>
      <c r="Q64" s="186">
        <v>4.0999999999999996</v>
      </c>
      <c r="R64" s="132">
        <v>0.1</v>
      </c>
      <c r="S64" s="132">
        <f t="shared" si="12"/>
        <v>10.790999999999999</v>
      </c>
      <c r="T64" s="209"/>
    </row>
    <row r="65" spans="1:20" x14ac:dyDescent="0.25">
      <c r="A65" s="268"/>
      <c r="B65" s="18"/>
      <c r="C65" s="212"/>
      <c r="D65" s="212"/>
      <c r="E65" s="195"/>
      <c r="F65" s="212"/>
      <c r="G65" s="195"/>
      <c r="H65" s="195"/>
      <c r="I65" s="195"/>
      <c r="J65" s="132" t="s">
        <v>63</v>
      </c>
      <c r="K65" s="195"/>
      <c r="L65" s="130" t="s">
        <v>26</v>
      </c>
      <c r="M65" s="84"/>
      <c r="N65" s="183"/>
      <c r="O65" s="63"/>
      <c r="P65" s="186">
        <v>6.9359999999999999</v>
      </c>
      <c r="Q65" s="186">
        <v>3.4</v>
      </c>
      <c r="R65" s="132">
        <v>0</v>
      </c>
      <c r="S65" s="132">
        <f t="shared" si="12"/>
        <v>10.336</v>
      </c>
      <c r="T65" s="209"/>
    </row>
    <row r="66" spans="1:20" x14ac:dyDescent="0.25">
      <c r="A66" s="268"/>
      <c r="B66" s="18"/>
      <c r="C66" s="212"/>
      <c r="D66" s="212"/>
      <c r="E66" s="195"/>
      <c r="F66" s="212"/>
      <c r="G66" s="195"/>
      <c r="H66" s="195"/>
      <c r="I66" s="195"/>
      <c r="J66" s="132" t="s">
        <v>63</v>
      </c>
      <c r="K66" s="195"/>
      <c r="L66" s="130" t="s">
        <v>61</v>
      </c>
      <c r="M66" s="84"/>
      <c r="N66" s="183"/>
      <c r="O66" s="179"/>
      <c r="P66" s="186"/>
      <c r="Q66" s="186">
        <v>158.69999999999999</v>
      </c>
      <c r="R66" s="132">
        <v>30</v>
      </c>
      <c r="S66" s="132">
        <f t="shared" si="12"/>
        <v>188.7</v>
      </c>
      <c r="T66" s="209"/>
    </row>
    <row r="67" spans="1:20" x14ac:dyDescent="0.25">
      <c r="A67" s="268"/>
      <c r="B67" s="18"/>
      <c r="C67" s="212"/>
      <c r="D67" s="212"/>
      <c r="E67" s="195"/>
      <c r="F67" s="212"/>
      <c r="G67" s="195"/>
      <c r="H67" s="195"/>
      <c r="I67" s="195"/>
      <c r="J67" s="132" t="s">
        <v>66</v>
      </c>
      <c r="K67" s="195"/>
      <c r="L67" s="130" t="s">
        <v>61</v>
      </c>
      <c r="M67" s="84"/>
      <c r="N67" s="183"/>
      <c r="O67" s="183"/>
      <c r="P67" s="186"/>
      <c r="Q67" s="186"/>
      <c r="R67" s="132">
        <v>19</v>
      </c>
      <c r="S67" s="132">
        <f t="shared" si="12"/>
        <v>19</v>
      </c>
      <c r="T67" s="209"/>
    </row>
    <row r="68" spans="1:20" x14ac:dyDescent="0.25">
      <c r="A68" s="268"/>
      <c r="B68" s="18"/>
      <c r="C68" s="221" t="s">
        <v>85</v>
      </c>
      <c r="D68" s="212"/>
      <c r="E68" s="195"/>
      <c r="F68" s="212"/>
      <c r="G68" s="195"/>
      <c r="H68" s="195"/>
      <c r="I68" s="195"/>
      <c r="J68" s="132" t="s">
        <v>63</v>
      </c>
      <c r="K68" s="204">
        <v>458</v>
      </c>
      <c r="L68" s="130" t="s">
        <v>21</v>
      </c>
      <c r="M68" s="84"/>
      <c r="N68" s="183"/>
      <c r="O68" s="183"/>
      <c r="P68" s="186">
        <v>31.52</v>
      </c>
      <c r="Q68" s="186">
        <v>38.1</v>
      </c>
      <c r="R68" s="132">
        <v>10.5</v>
      </c>
      <c r="S68" s="132">
        <f t="shared" si="12"/>
        <v>80.12</v>
      </c>
      <c r="T68" s="209"/>
    </row>
    <row r="69" spans="1:20" x14ac:dyDescent="0.25">
      <c r="A69" s="268"/>
      <c r="B69" s="18"/>
      <c r="C69" s="212"/>
      <c r="D69" s="212"/>
      <c r="E69" s="195"/>
      <c r="F69" s="212"/>
      <c r="G69" s="195"/>
      <c r="H69" s="195"/>
      <c r="I69" s="195"/>
      <c r="J69" s="132" t="s">
        <v>66</v>
      </c>
      <c r="K69" s="195"/>
      <c r="L69" s="130" t="s">
        <v>21</v>
      </c>
      <c r="M69" s="84"/>
      <c r="N69" s="183"/>
      <c r="O69" s="183"/>
      <c r="P69" s="186"/>
      <c r="Q69" s="186"/>
      <c r="R69" s="132">
        <v>0.5</v>
      </c>
      <c r="S69" s="132">
        <f t="shared" si="12"/>
        <v>0.5</v>
      </c>
      <c r="T69" s="209"/>
    </row>
    <row r="70" spans="1:20" x14ac:dyDescent="0.25">
      <c r="A70" s="268"/>
      <c r="B70" s="18"/>
      <c r="C70" s="212"/>
      <c r="D70" s="212"/>
      <c r="E70" s="195"/>
      <c r="F70" s="212"/>
      <c r="G70" s="195"/>
      <c r="H70" s="195"/>
      <c r="I70" s="195"/>
      <c r="J70" s="132" t="s">
        <v>63</v>
      </c>
      <c r="K70" s="195"/>
      <c r="L70" s="130" t="s">
        <v>23</v>
      </c>
      <c r="M70" s="184"/>
      <c r="N70" s="183"/>
      <c r="O70" s="183"/>
      <c r="P70" s="186">
        <v>0.1</v>
      </c>
      <c r="Q70" s="186">
        <v>6.6</v>
      </c>
      <c r="R70" s="132"/>
      <c r="S70" s="132">
        <f t="shared" si="12"/>
        <v>6.6999999999999993</v>
      </c>
      <c r="T70" s="209"/>
    </row>
    <row r="71" spans="1:20" x14ac:dyDescent="0.25">
      <c r="A71" s="268"/>
      <c r="B71" s="18"/>
      <c r="C71" s="212"/>
      <c r="D71" s="212"/>
      <c r="E71" s="195"/>
      <c r="F71" s="212"/>
      <c r="G71" s="195"/>
      <c r="H71" s="195"/>
      <c r="I71" s="195"/>
      <c r="J71" s="132" t="s">
        <v>63</v>
      </c>
      <c r="K71" s="195"/>
      <c r="L71" s="130" t="s">
        <v>31</v>
      </c>
      <c r="M71" s="184"/>
      <c r="N71" s="183"/>
      <c r="O71" s="183"/>
      <c r="P71" s="186">
        <v>12.7</v>
      </c>
      <c r="Q71" s="186">
        <v>0</v>
      </c>
      <c r="R71" s="132">
        <v>100</v>
      </c>
      <c r="S71" s="132">
        <f t="shared" si="12"/>
        <v>112.7</v>
      </c>
      <c r="T71" s="209"/>
    </row>
    <row r="72" spans="1:20" x14ac:dyDescent="0.25">
      <c r="A72" s="268"/>
      <c r="B72" s="18"/>
      <c r="C72" s="212"/>
      <c r="D72" s="212"/>
      <c r="E72" s="195"/>
      <c r="F72" s="212"/>
      <c r="G72" s="195"/>
      <c r="H72" s="195"/>
      <c r="I72" s="195"/>
      <c r="J72" s="132" t="s">
        <v>63</v>
      </c>
      <c r="K72" s="195"/>
      <c r="L72" s="130" t="s">
        <v>40</v>
      </c>
      <c r="M72" s="184"/>
      <c r="N72" s="183"/>
      <c r="O72" s="183"/>
      <c r="P72" s="186">
        <v>123.404</v>
      </c>
      <c r="Q72" s="186">
        <v>0</v>
      </c>
      <c r="R72" s="132"/>
      <c r="S72" s="132">
        <f t="shared" si="12"/>
        <v>123.404</v>
      </c>
      <c r="T72" s="209"/>
    </row>
    <row r="73" spans="1:20" x14ac:dyDescent="0.25">
      <c r="A73" s="268"/>
      <c r="B73" s="18"/>
      <c r="C73" s="212"/>
      <c r="D73" s="212"/>
      <c r="E73" s="195"/>
      <c r="F73" s="212"/>
      <c r="G73" s="195"/>
      <c r="H73" s="195"/>
      <c r="I73" s="195"/>
      <c r="J73" s="132" t="s">
        <v>63</v>
      </c>
      <c r="K73" s="195"/>
      <c r="L73" s="130" t="s">
        <v>32</v>
      </c>
      <c r="M73" s="184"/>
      <c r="N73" s="183"/>
      <c r="O73" s="183"/>
      <c r="P73" s="186"/>
      <c r="Q73" s="186">
        <v>62</v>
      </c>
      <c r="R73" s="132"/>
      <c r="S73" s="132">
        <f t="shared" si="12"/>
        <v>62</v>
      </c>
      <c r="T73" s="209"/>
    </row>
    <row r="74" spans="1:20" x14ac:dyDescent="0.25">
      <c r="A74" s="268"/>
      <c r="B74" s="18"/>
      <c r="C74" s="212"/>
      <c r="D74" s="212"/>
      <c r="E74" s="195"/>
      <c r="F74" s="212"/>
      <c r="G74" s="195"/>
      <c r="H74" s="195"/>
      <c r="I74" s="195"/>
      <c r="J74" s="132" t="s">
        <v>63</v>
      </c>
      <c r="K74" s="195"/>
      <c r="L74" s="130" t="s">
        <v>51</v>
      </c>
      <c r="M74" s="184"/>
      <c r="N74" s="183"/>
      <c r="O74" s="183"/>
      <c r="P74" s="186">
        <v>2.5</v>
      </c>
      <c r="Q74" s="186">
        <v>0</v>
      </c>
      <c r="R74" s="132"/>
      <c r="S74" s="132">
        <f t="shared" si="12"/>
        <v>2.5</v>
      </c>
      <c r="T74" s="209"/>
    </row>
    <row r="75" spans="1:20" x14ac:dyDescent="0.25">
      <c r="A75" s="268"/>
      <c r="B75" s="18"/>
      <c r="C75" s="212"/>
      <c r="D75" s="212"/>
      <c r="E75" s="195"/>
      <c r="F75" s="212"/>
      <c r="G75" s="195"/>
      <c r="H75" s="195"/>
      <c r="I75" s="195"/>
      <c r="J75" s="132" t="s">
        <v>63</v>
      </c>
      <c r="K75" s="195"/>
      <c r="L75" s="130" t="s">
        <v>33</v>
      </c>
      <c r="M75" s="184"/>
      <c r="N75" s="183"/>
      <c r="O75" s="183"/>
      <c r="P75" s="186"/>
      <c r="Q75" s="186">
        <v>9</v>
      </c>
      <c r="R75" s="132"/>
      <c r="S75" s="132">
        <f t="shared" si="12"/>
        <v>9</v>
      </c>
      <c r="T75" s="209"/>
    </row>
    <row r="76" spans="1:20" x14ac:dyDescent="0.25">
      <c r="A76" s="268"/>
      <c r="B76" s="18"/>
      <c r="C76" s="212"/>
      <c r="D76" s="212"/>
      <c r="E76" s="195"/>
      <c r="F76" s="212"/>
      <c r="G76" s="195"/>
      <c r="H76" s="195"/>
      <c r="I76" s="195"/>
      <c r="J76" s="132" t="s">
        <v>63</v>
      </c>
      <c r="K76" s="195"/>
      <c r="L76" s="130" t="s">
        <v>34</v>
      </c>
      <c r="M76" s="184"/>
      <c r="N76" s="183"/>
      <c r="O76" s="183"/>
      <c r="P76" s="186"/>
      <c r="Q76" s="186">
        <v>1.8</v>
      </c>
      <c r="R76" s="132"/>
      <c r="S76" s="132">
        <f t="shared" si="12"/>
        <v>1.8</v>
      </c>
      <c r="T76" s="209"/>
    </row>
    <row r="77" spans="1:20" x14ac:dyDescent="0.25">
      <c r="A77" s="268"/>
      <c r="B77" s="18"/>
      <c r="C77" s="212"/>
      <c r="D77" s="212"/>
      <c r="E77" s="195"/>
      <c r="F77" s="212"/>
      <c r="G77" s="195"/>
      <c r="H77" s="195"/>
      <c r="I77" s="195"/>
      <c r="J77" s="132" t="s">
        <v>63</v>
      </c>
      <c r="K77" s="195"/>
      <c r="L77" s="130" t="s">
        <v>35</v>
      </c>
      <c r="M77" s="184"/>
      <c r="N77" s="183"/>
      <c r="O77" s="183"/>
      <c r="P77" s="75">
        <v>78</v>
      </c>
      <c r="Q77" s="75">
        <v>216.7</v>
      </c>
      <c r="R77" s="132">
        <v>76</v>
      </c>
      <c r="S77" s="132">
        <f t="shared" si="12"/>
        <v>370.7</v>
      </c>
      <c r="T77" s="209"/>
    </row>
    <row r="78" spans="1:20" x14ac:dyDescent="0.25">
      <c r="A78" s="268"/>
      <c r="B78" s="60"/>
      <c r="C78" s="212"/>
      <c r="D78" s="212"/>
      <c r="E78" s="195"/>
      <c r="F78" s="212"/>
      <c r="G78" s="195"/>
      <c r="H78" s="195"/>
      <c r="I78" s="195"/>
      <c r="J78" s="132" t="s">
        <v>63</v>
      </c>
      <c r="K78" s="195"/>
      <c r="L78" s="130" t="s">
        <v>151</v>
      </c>
      <c r="M78" s="84"/>
      <c r="N78" s="175"/>
      <c r="O78" s="175"/>
      <c r="P78" s="75"/>
      <c r="Q78" s="75">
        <v>22.5</v>
      </c>
      <c r="R78" s="132"/>
      <c r="S78" s="132">
        <f t="shared" si="12"/>
        <v>22.5</v>
      </c>
      <c r="T78" s="209"/>
    </row>
    <row r="79" spans="1:20" x14ac:dyDescent="0.25">
      <c r="A79" s="268"/>
      <c r="B79" s="60"/>
      <c r="C79" s="212"/>
      <c r="D79" s="212"/>
      <c r="E79" s="195"/>
      <c r="F79" s="212"/>
      <c r="G79" s="195"/>
      <c r="H79" s="195"/>
      <c r="I79" s="195"/>
      <c r="J79" s="132" t="s">
        <v>63</v>
      </c>
      <c r="K79" s="195"/>
      <c r="L79" s="130" t="s">
        <v>36</v>
      </c>
      <c r="M79" s="84"/>
      <c r="N79" s="175"/>
      <c r="O79" s="175"/>
      <c r="P79" s="75">
        <v>4.5599999999999996</v>
      </c>
      <c r="Q79" s="75">
        <v>3.4</v>
      </c>
      <c r="R79" s="132">
        <v>0.6</v>
      </c>
      <c r="S79" s="132">
        <f t="shared" si="12"/>
        <v>8.5599999999999987</v>
      </c>
      <c r="T79" s="209"/>
    </row>
    <row r="80" spans="1:20" x14ac:dyDescent="0.25">
      <c r="A80" s="268"/>
      <c r="B80" s="180"/>
      <c r="C80" s="212"/>
      <c r="D80" s="212"/>
      <c r="E80" s="195"/>
      <c r="F80" s="212"/>
      <c r="G80" s="195"/>
      <c r="H80" s="195"/>
      <c r="I80" s="195"/>
      <c r="J80" s="132" t="s">
        <v>63</v>
      </c>
      <c r="K80" s="195"/>
      <c r="L80" s="130" t="s">
        <v>38</v>
      </c>
      <c r="M80" s="84"/>
      <c r="N80" s="176"/>
      <c r="O80" s="176"/>
      <c r="P80" s="75">
        <v>252.8</v>
      </c>
      <c r="Q80" s="75">
        <v>130.9</v>
      </c>
      <c r="R80" s="132"/>
      <c r="S80" s="132">
        <f t="shared" si="12"/>
        <v>383.70000000000005</v>
      </c>
      <c r="T80" s="209"/>
    </row>
    <row r="81" spans="1:20" x14ac:dyDescent="0.25">
      <c r="A81" s="268"/>
      <c r="B81" s="60"/>
      <c r="C81" s="212"/>
      <c r="D81" s="212"/>
      <c r="E81" s="195"/>
      <c r="F81" s="212"/>
      <c r="G81" s="195"/>
      <c r="H81" s="195"/>
      <c r="I81" s="195"/>
      <c r="J81" s="132" t="s">
        <v>66</v>
      </c>
      <c r="K81" s="195"/>
      <c r="L81" s="130" t="s">
        <v>38</v>
      </c>
      <c r="M81" s="84"/>
      <c r="N81" s="175"/>
      <c r="O81" s="175"/>
      <c r="P81" s="75">
        <v>979.4</v>
      </c>
      <c r="Q81" s="75"/>
      <c r="R81" s="132"/>
      <c r="S81" s="132">
        <f t="shared" si="12"/>
        <v>979.4</v>
      </c>
      <c r="T81" s="209"/>
    </row>
    <row r="82" spans="1:20" x14ac:dyDescent="0.25">
      <c r="A82" s="268"/>
      <c r="B82" s="60"/>
      <c r="C82" s="212"/>
      <c r="D82" s="212"/>
      <c r="E82" s="195"/>
      <c r="F82" s="212"/>
      <c r="G82" s="195"/>
      <c r="H82" s="195"/>
      <c r="I82" s="195"/>
      <c r="J82" s="132" t="s">
        <v>63</v>
      </c>
      <c r="K82" s="195"/>
      <c r="L82" s="130" t="s">
        <v>42</v>
      </c>
      <c r="M82" s="84"/>
      <c r="N82" s="175"/>
      <c r="O82" s="175"/>
      <c r="P82" s="75"/>
      <c r="Q82" s="75">
        <v>339.2</v>
      </c>
      <c r="R82" s="132">
        <v>168.8</v>
      </c>
      <c r="S82" s="132">
        <f t="shared" si="12"/>
        <v>508</v>
      </c>
      <c r="T82" s="209"/>
    </row>
    <row r="83" spans="1:20" x14ac:dyDescent="0.25">
      <c r="A83" s="268"/>
      <c r="B83" s="60"/>
      <c r="C83" s="212"/>
      <c r="D83" s="212"/>
      <c r="E83" s="195"/>
      <c r="F83" s="212"/>
      <c r="G83" s="195"/>
      <c r="H83" s="195"/>
      <c r="I83" s="195"/>
      <c r="J83" s="132" t="s">
        <v>66</v>
      </c>
      <c r="K83" s="195"/>
      <c r="L83" s="130" t="s">
        <v>42</v>
      </c>
      <c r="M83" s="84"/>
      <c r="N83" s="175"/>
      <c r="O83" s="175"/>
      <c r="P83" s="75"/>
      <c r="Q83" s="75"/>
      <c r="R83" s="132">
        <v>268</v>
      </c>
      <c r="S83" s="132">
        <f t="shared" si="12"/>
        <v>268</v>
      </c>
      <c r="T83" s="209"/>
    </row>
    <row r="84" spans="1:20" x14ac:dyDescent="0.25">
      <c r="A84" s="268"/>
      <c r="B84" s="60"/>
      <c r="C84" s="212"/>
      <c r="D84" s="212"/>
      <c r="E84" s="195"/>
      <c r="F84" s="212"/>
      <c r="G84" s="195"/>
      <c r="H84" s="195"/>
      <c r="I84" s="195"/>
      <c r="J84" s="132" t="s">
        <v>66</v>
      </c>
      <c r="K84" s="195"/>
      <c r="L84" s="130" t="s">
        <v>59</v>
      </c>
      <c r="M84" s="84"/>
      <c r="N84" s="175"/>
      <c r="O84" s="175"/>
      <c r="P84" s="75"/>
      <c r="Q84" s="75">
        <v>28.3</v>
      </c>
      <c r="R84" s="132"/>
      <c r="S84" s="132">
        <f t="shared" si="12"/>
        <v>28.3</v>
      </c>
      <c r="T84" s="209"/>
    </row>
    <row r="85" spans="1:20" x14ac:dyDescent="0.25">
      <c r="A85" s="268"/>
      <c r="B85" s="180"/>
      <c r="C85" s="212"/>
      <c r="D85" s="212"/>
      <c r="E85" s="195"/>
      <c r="F85" s="212"/>
      <c r="G85" s="195"/>
      <c r="H85" s="195"/>
      <c r="I85" s="195"/>
      <c r="J85" s="132" t="s">
        <v>63</v>
      </c>
      <c r="K85" s="195"/>
      <c r="L85" s="130" t="s">
        <v>163</v>
      </c>
      <c r="M85" s="84"/>
      <c r="N85" s="176"/>
      <c r="O85" s="176"/>
      <c r="P85" s="75"/>
      <c r="Q85" s="75">
        <v>1</v>
      </c>
      <c r="R85" s="132"/>
      <c r="S85" s="132">
        <f t="shared" si="12"/>
        <v>1</v>
      </c>
      <c r="T85" s="209"/>
    </row>
    <row r="86" spans="1:20" x14ac:dyDescent="0.25">
      <c r="A86" s="268"/>
      <c r="B86" s="60"/>
      <c r="C86" s="212"/>
      <c r="D86" s="212"/>
      <c r="E86" s="195"/>
      <c r="F86" s="212"/>
      <c r="G86" s="195"/>
      <c r="H86" s="195"/>
      <c r="I86" s="195"/>
      <c r="J86" s="132" t="s">
        <v>63</v>
      </c>
      <c r="K86" s="195"/>
      <c r="L86" s="130" t="s">
        <v>46</v>
      </c>
      <c r="M86" s="84"/>
      <c r="N86" s="175"/>
      <c r="O86" s="175"/>
      <c r="P86" s="75"/>
      <c r="Q86" s="75">
        <v>33.200000000000003</v>
      </c>
      <c r="R86" s="132"/>
      <c r="S86" s="132">
        <f t="shared" si="12"/>
        <v>33.200000000000003</v>
      </c>
      <c r="T86" s="209"/>
    </row>
    <row r="87" spans="1:20" x14ac:dyDescent="0.25">
      <c r="A87" s="268"/>
      <c r="B87" s="60"/>
      <c r="C87" s="212"/>
      <c r="D87" s="212"/>
      <c r="E87" s="195"/>
      <c r="F87" s="212"/>
      <c r="G87" s="195"/>
      <c r="H87" s="195"/>
      <c r="I87" s="195"/>
      <c r="J87" s="132" t="s">
        <v>63</v>
      </c>
      <c r="K87" s="195"/>
      <c r="L87" s="130" t="s">
        <v>44</v>
      </c>
      <c r="M87" s="84"/>
      <c r="N87" s="175"/>
      <c r="O87" s="175"/>
      <c r="P87" s="75">
        <v>36.295999999999999</v>
      </c>
      <c r="Q87" s="75">
        <v>265</v>
      </c>
      <c r="R87" s="132"/>
      <c r="S87" s="132">
        <f t="shared" si="12"/>
        <v>301.29599999999999</v>
      </c>
      <c r="T87" s="209"/>
    </row>
    <row r="88" spans="1:20" x14ac:dyDescent="0.25">
      <c r="A88" s="268"/>
      <c r="B88" s="60"/>
      <c r="C88" s="221" t="s">
        <v>71</v>
      </c>
      <c r="D88" s="212"/>
      <c r="E88" s="195"/>
      <c r="F88" s="212"/>
      <c r="G88" s="195"/>
      <c r="H88" s="195"/>
      <c r="I88" s="195"/>
      <c r="J88" s="132" t="s">
        <v>63</v>
      </c>
      <c r="K88" s="204">
        <v>459</v>
      </c>
      <c r="L88" s="130" t="s">
        <v>21</v>
      </c>
      <c r="M88" s="181"/>
      <c r="N88" s="175"/>
      <c r="O88" s="175"/>
      <c r="P88" s="75">
        <v>54.496000000000002</v>
      </c>
      <c r="Q88" s="75">
        <v>66.599999999999994</v>
      </c>
      <c r="R88" s="132">
        <f>13.7+5.8</f>
        <v>19.5</v>
      </c>
      <c r="S88" s="132">
        <f t="shared" si="12"/>
        <v>140.596</v>
      </c>
      <c r="T88" s="209"/>
    </row>
    <row r="89" spans="1:20" x14ac:dyDescent="0.25">
      <c r="A89" s="268"/>
      <c r="B89" s="60"/>
      <c r="C89" s="212"/>
      <c r="D89" s="212"/>
      <c r="E89" s="195"/>
      <c r="F89" s="212"/>
      <c r="G89" s="195"/>
      <c r="H89" s="195"/>
      <c r="I89" s="195"/>
      <c r="J89" s="132" t="s">
        <v>66</v>
      </c>
      <c r="K89" s="195"/>
      <c r="L89" s="130" t="s">
        <v>21</v>
      </c>
      <c r="M89" s="181"/>
      <c r="N89" s="175"/>
      <c r="O89" s="175"/>
      <c r="P89" s="75"/>
      <c r="Q89" s="75"/>
      <c r="R89" s="132">
        <v>0.3</v>
      </c>
      <c r="S89" s="132">
        <f t="shared" si="12"/>
        <v>0.3</v>
      </c>
      <c r="T89" s="209"/>
    </row>
    <row r="90" spans="1:20" x14ac:dyDescent="0.25">
      <c r="A90" s="268"/>
      <c r="B90" s="60"/>
      <c r="C90" s="212"/>
      <c r="D90" s="212"/>
      <c r="E90" s="195"/>
      <c r="F90" s="212"/>
      <c r="G90" s="195"/>
      <c r="H90" s="195"/>
      <c r="I90" s="195"/>
      <c r="J90" s="132" t="s">
        <v>63</v>
      </c>
      <c r="K90" s="195"/>
      <c r="L90" s="130" t="s">
        <v>23</v>
      </c>
      <c r="M90" s="84"/>
      <c r="N90" s="175"/>
      <c r="O90" s="175"/>
      <c r="P90" s="75">
        <v>0</v>
      </c>
      <c r="Q90" s="75">
        <v>2.7</v>
      </c>
      <c r="R90" s="132">
        <v>0</v>
      </c>
      <c r="S90" s="132">
        <f t="shared" si="12"/>
        <v>2.7</v>
      </c>
      <c r="T90" s="209"/>
    </row>
    <row r="91" spans="1:20" x14ac:dyDescent="0.25">
      <c r="A91" s="268"/>
      <c r="B91" s="60"/>
      <c r="C91" s="212"/>
      <c r="D91" s="212"/>
      <c r="E91" s="195"/>
      <c r="F91" s="212"/>
      <c r="G91" s="195"/>
      <c r="H91" s="195"/>
      <c r="I91" s="195"/>
      <c r="J91" s="132" t="s">
        <v>63</v>
      </c>
      <c r="K91" s="195"/>
      <c r="L91" s="130" t="s">
        <v>28</v>
      </c>
      <c r="M91" s="84"/>
      <c r="N91" s="175"/>
      <c r="O91" s="175"/>
      <c r="P91" s="75">
        <v>130.9</v>
      </c>
      <c r="Q91" s="75">
        <v>168.48599999999999</v>
      </c>
      <c r="R91" s="132">
        <v>79.2</v>
      </c>
      <c r="S91" s="132">
        <f t="shared" si="12"/>
        <v>378.58599999999996</v>
      </c>
      <c r="T91" s="209"/>
    </row>
    <row r="92" spans="1:20" x14ac:dyDescent="0.25">
      <c r="A92" s="268"/>
      <c r="B92" s="180"/>
      <c r="C92" s="212"/>
      <c r="D92" s="212"/>
      <c r="E92" s="195"/>
      <c r="F92" s="212"/>
      <c r="G92" s="195"/>
      <c r="H92" s="195"/>
      <c r="I92" s="195"/>
      <c r="J92" s="132" t="s">
        <v>63</v>
      </c>
      <c r="K92" s="195"/>
      <c r="L92" s="130" t="s">
        <v>22</v>
      </c>
      <c r="M92" s="84"/>
      <c r="N92" s="176"/>
      <c r="O92" s="176"/>
      <c r="P92" s="75">
        <v>40.746000000000002</v>
      </c>
      <c r="Q92" s="75">
        <v>17.600000000000001</v>
      </c>
      <c r="R92" s="132">
        <v>18.5</v>
      </c>
      <c r="S92" s="132">
        <f t="shared" si="12"/>
        <v>76.846000000000004</v>
      </c>
      <c r="T92" s="209"/>
    </row>
    <row r="93" spans="1:20" x14ac:dyDescent="0.25">
      <c r="A93" s="268"/>
      <c r="B93" s="60"/>
      <c r="C93" s="212"/>
      <c r="D93" s="212"/>
      <c r="E93" s="195"/>
      <c r="F93" s="212"/>
      <c r="G93" s="195"/>
      <c r="H93" s="195"/>
      <c r="I93" s="195"/>
      <c r="J93" s="132" t="s">
        <v>63</v>
      </c>
      <c r="K93" s="195"/>
      <c r="L93" s="130" t="s">
        <v>26</v>
      </c>
      <c r="M93" s="84"/>
      <c r="N93" s="175"/>
      <c r="O93" s="175"/>
      <c r="P93" s="75">
        <v>1.05</v>
      </c>
      <c r="Q93" s="75">
        <v>1.3</v>
      </c>
      <c r="R93" s="132"/>
      <c r="S93" s="132">
        <f t="shared" si="12"/>
        <v>2.35</v>
      </c>
      <c r="T93" s="209"/>
    </row>
    <row r="94" spans="1:20" x14ac:dyDescent="0.25">
      <c r="A94" s="268"/>
      <c r="B94" s="60"/>
      <c r="C94" s="212"/>
      <c r="D94" s="212"/>
      <c r="E94" s="195"/>
      <c r="F94" s="212"/>
      <c r="G94" s="195"/>
      <c r="H94" s="195"/>
      <c r="I94" s="195"/>
      <c r="J94" s="132" t="s">
        <v>66</v>
      </c>
      <c r="K94" s="195"/>
      <c r="L94" s="130" t="s">
        <v>33</v>
      </c>
      <c r="M94" s="84"/>
      <c r="N94" s="175"/>
      <c r="O94" s="175"/>
      <c r="P94" s="75">
        <v>0</v>
      </c>
      <c r="Q94" s="75">
        <v>268</v>
      </c>
      <c r="R94" s="132">
        <v>91.9</v>
      </c>
      <c r="S94" s="132">
        <f t="shared" si="12"/>
        <v>359.9</v>
      </c>
      <c r="T94" s="209"/>
    </row>
    <row r="95" spans="1:20" x14ac:dyDescent="0.25">
      <c r="A95" s="268"/>
      <c r="B95" s="60"/>
      <c r="C95" s="212"/>
      <c r="D95" s="212"/>
      <c r="E95" s="195"/>
      <c r="F95" s="212"/>
      <c r="G95" s="195"/>
      <c r="H95" s="195"/>
      <c r="I95" s="195"/>
      <c r="J95" s="132" t="s">
        <v>63</v>
      </c>
      <c r="K95" s="195"/>
      <c r="L95" s="130" t="s">
        <v>33</v>
      </c>
      <c r="M95" s="84"/>
      <c r="N95" s="175"/>
      <c r="O95" s="175"/>
      <c r="P95" s="75"/>
      <c r="Q95" s="188">
        <v>0.04</v>
      </c>
      <c r="R95" s="132"/>
      <c r="S95" s="132">
        <f t="shared" si="12"/>
        <v>0.04</v>
      </c>
      <c r="T95" s="209"/>
    </row>
    <row r="96" spans="1:20" x14ac:dyDescent="0.25">
      <c r="A96" s="268"/>
      <c r="B96" s="60"/>
      <c r="C96" s="212"/>
      <c r="D96" s="212"/>
      <c r="E96" s="195"/>
      <c r="F96" s="212"/>
      <c r="G96" s="195"/>
      <c r="H96" s="195"/>
      <c r="I96" s="195"/>
      <c r="J96" s="132" t="s">
        <v>63</v>
      </c>
      <c r="K96" s="195"/>
      <c r="L96" s="130" t="s">
        <v>34</v>
      </c>
      <c r="M96" s="84"/>
      <c r="N96" s="175"/>
      <c r="O96" s="175"/>
      <c r="P96" s="75">
        <v>0.17699999999999999</v>
      </c>
      <c r="Q96" s="75">
        <v>124.6</v>
      </c>
      <c r="R96" s="132">
        <v>0.09</v>
      </c>
      <c r="S96" s="132">
        <f t="shared" si="12"/>
        <v>124.867</v>
      </c>
      <c r="T96" s="209"/>
    </row>
    <row r="97" spans="1:20" x14ac:dyDescent="0.25">
      <c r="A97" s="268"/>
      <c r="B97" s="60"/>
      <c r="C97" s="212"/>
      <c r="D97" s="212"/>
      <c r="E97" s="195"/>
      <c r="F97" s="212"/>
      <c r="G97" s="195"/>
      <c r="H97" s="195"/>
      <c r="I97" s="195"/>
      <c r="J97" s="132" t="s">
        <v>63</v>
      </c>
      <c r="K97" s="195"/>
      <c r="L97" s="130" t="s">
        <v>41</v>
      </c>
      <c r="M97" s="84"/>
      <c r="N97" s="175"/>
      <c r="O97" s="175"/>
      <c r="P97" s="75"/>
      <c r="Q97" s="75">
        <v>0.9</v>
      </c>
      <c r="R97" s="132"/>
      <c r="S97" s="132">
        <f t="shared" si="12"/>
        <v>0.9</v>
      </c>
      <c r="T97" s="209"/>
    </row>
    <row r="98" spans="1:20" x14ac:dyDescent="0.25">
      <c r="A98" s="268"/>
      <c r="B98" s="60"/>
      <c r="C98" s="212"/>
      <c r="D98" s="212"/>
      <c r="E98" s="195"/>
      <c r="F98" s="212"/>
      <c r="G98" s="195"/>
      <c r="H98" s="195"/>
      <c r="I98" s="195"/>
      <c r="J98" s="132" t="s">
        <v>63</v>
      </c>
      <c r="K98" s="195"/>
      <c r="L98" s="130" t="s">
        <v>87</v>
      </c>
      <c r="M98" s="84"/>
      <c r="N98" s="175"/>
      <c r="O98" s="175"/>
      <c r="P98" s="75">
        <v>454.685</v>
      </c>
      <c r="Q98" s="75">
        <v>438.49599999999998</v>
      </c>
      <c r="R98" s="132">
        <v>169.4</v>
      </c>
      <c r="S98" s="132">
        <f t="shared" si="12"/>
        <v>1062.5810000000001</v>
      </c>
      <c r="T98" s="209"/>
    </row>
    <row r="99" spans="1:20" x14ac:dyDescent="0.25">
      <c r="A99" s="268"/>
      <c r="B99" s="180"/>
      <c r="C99" s="212"/>
      <c r="D99" s="212"/>
      <c r="E99" s="195"/>
      <c r="F99" s="212"/>
      <c r="G99" s="195"/>
      <c r="H99" s="195"/>
      <c r="I99" s="195"/>
      <c r="J99" s="132" t="s">
        <v>63</v>
      </c>
      <c r="K99" s="195"/>
      <c r="L99" s="130" t="s">
        <v>88</v>
      </c>
      <c r="M99" s="84"/>
      <c r="N99" s="176"/>
      <c r="O99" s="176"/>
      <c r="P99" s="75">
        <v>62.046999999999997</v>
      </c>
      <c r="Q99" s="75">
        <v>5654.5</v>
      </c>
      <c r="R99" s="132"/>
      <c r="S99" s="132">
        <f t="shared" si="12"/>
        <v>5716.5469999999996</v>
      </c>
      <c r="T99" s="209"/>
    </row>
    <row r="100" spans="1:20" x14ac:dyDescent="0.25">
      <c r="A100" s="268"/>
      <c r="B100" s="60"/>
      <c r="C100" s="212"/>
      <c r="D100" s="212"/>
      <c r="E100" s="195"/>
      <c r="F100" s="212"/>
      <c r="G100" s="195"/>
      <c r="H100" s="195"/>
      <c r="I100" s="195"/>
      <c r="J100" s="132" t="s">
        <v>63</v>
      </c>
      <c r="K100" s="195"/>
      <c r="L100" s="130" t="s">
        <v>89</v>
      </c>
      <c r="M100" s="84"/>
      <c r="N100" s="175"/>
      <c r="O100" s="175"/>
      <c r="P100" s="75">
        <v>77.781000000000006</v>
      </c>
      <c r="Q100" s="75">
        <v>0</v>
      </c>
      <c r="R100" s="132">
        <v>77.400000000000006</v>
      </c>
      <c r="S100" s="132">
        <f t="shared" si="12"/>
        <v>155.18100000000001</v>
      </c>
      <c r="T100" s="209"/>
    </row>
    <row r="101" spans="1:20" x14ac:dyDescent="0.25">
      <c r="A101" s="268"/>
      <c r="B101" s="60"/>
      <c r="C101" s="212"/>
      <c r="D101" s="212"/>
      <c r="E101" s="195"/>
      <c r="F101" s="212"/>
      <c r="G101" s="195"/>
      <c r="H101" s="195"/>
      <c r="I101" s="195"/>
      <c r="J101" s="132" t="s">
        <v>63</v>
      </c>
      <c r="K101" s="195"/>
      <c r="L101" s="130" t="s">
        <v>90</v>
      </c>
      <c r="M101" s="84"/>
      <c r="N101" s="175"/>
      <c r="O101" s="175"/>
      <c r="P101" s="75">
        <v>71.278000000000006</v>
      </c>
      <c r="Q101" s="75">
        <v>65</v>
      </c>
      <c r="R101" s="132">
        <v>27.3</v>
      </c>
      <c r="S101" s="132">
        <f t="shared" si="12"/>
        <v>163.57800000000003</v>
      </c>
      <c r="T101" s="209"/>
    </row>
    <row r="102" spans="1:20" x14ac:dyDescent="0.25">
      <c r="A102" s="268"/>
      <c r="B102" s="60"/>
      <c r="C102" s="212"/>
      <c r="D102" s="212"/>
      <c r="E102" s="195"/>
      <c r="F102" s="212"/>
      <c r="G102" s="195"/>
      <c r="H102" s="195"/>
      <c r="I102" s="195"/>
      <c r="J102" s="132" t="s">
        <v>63</v>
      </c>
      <c r="K102" s="195"/>
      <c r="L102" s="130" t="s">
        <v>44</v>
      </c>
      <c r="M102" s="84"/>
      <c r="N102" s="175"/>
      <c r="O102" s="175"/>
      <c r="P102" s="75">
        <v>22.923999999999999</v>
      </c>
      <c r="Q102" s="75">
        <v>240.7</v>
      </c>
      <c r="R102" s="132">
        <v>95</v>
      </c>
      <c r="S102" s="132">
        <f t="shared" si="12"/>
        <v>358.62399999999997</v>
      </c>
      <c r="T102" s="209"/>
    </row>
    <row r="103" spans="1:20" x14ac:dyDescent="0.25">
      <c r="A103" s="268"/>
      <c r="B103" s="60"/>
      <c r="C103" s="221" t="s">
        <v>93</v>
      </c>
      <c r="D103" s="212"/>
      <c r="E103" s="195"/>
      <c r="F103" s="212"/>
      <c r="G103" s="195"/>
      <c r="H103" s="195"/>
      <c r="I103" s="195"/>
      <c r="J103" s="132" t="s">
        <v>63</v>
      </c>
      <c r="K103" s="204">
        <v>464</v>
      </c>
      <c r="L103" s="130" t="s">
        <v>21</v>
      </c>
      <c r="M103" s="181"/>
      <c r="N103" s="175"/>
      <c r="O103" s="175"/>
      <c r="P103" s="75">
        <v>24.8</v>
      </c>
      <c r="Q103" s="75">
        <v>31.2</v>
      </c>
      <c r="R103" s="132">
        <v>10.199999999999999</v>
      </c>
      <c r="S103" s="132">
        <f t="shared" si="12"/>
        <v>66.2</v>
      </c>
      <c r="T103" s="209"/>
    </row>
    <row r="104" spans="1:20" x14ac:dyDescent="0.25">
      <c r="A104" s="268"/>
      <c r="B104" s="60"/>
      <c r="C104" s="212"/>
      <c r="D104" s="212"/>
      <c r="E104" s="195"/>
      <c r="F104" s="212"/>
      <c r="G104" s="195"/>
      <c r="H104" s="195"/>
      <c r="I104" s="195"/>
      <c r="J104" s="132" t="s">
        <v>66</v>
      </c>
      <c r="K104" s="195"/>
      <c r="L104" s="130" t="s">
        <v>21</v>
      </c>
      <c r="M104" s="181"/>
      <c r="N104" s="175"/>
      <c r="O104" s="175"/>
      <c r="P104" s="75"/>
      <c r="Q104" s="75"/>
      <c r="R104" s="187">
        <v>0.05</v>
      </c>
      <c r="S104" s="187">
        <f t="shared" si="12"/>
        <v>0.05</v>
      </c>
      <c r="T104" s="209"/>
    </row>
    <row r="105" spans="1:20" x14ac:dyDescent="0.25">
      <c r="A105" s="268"/>
      <c r="B105" s="60"/>
      <c r="C105" s="212"/>
      <c r="D105" s="212"/>
      <c r="E105" s="195"/>
      <c r="F105" s="212"/>
      <c r="G105" s="195"/>
      <c r="H105" s="195"/>
      <c r="I105" s="195"/>
      <c r="J105" s="132" t="s">
        <v>63</v>
      </c>
      <c r="K105" s="195"/>
      <c r="L105" s="130" t="s">
        <v>23</v>
      </c>
      <c r="M105" s="84"/>
      <c r="N105" s="175"/>
      <c r="O105" s="175"/>
      <c r="P105" s="75">
        <v>5397.9</v>
      </c>
      <c r="Q105" s="75"/>
      <c r="R105" s="132"/>
      <c r="S105" s="132">
        <f t="shared" si="12"/>
        <v>5397.9</v>
      </c>
      <c r="T105" s="209"/>
    </row>
    <row r="106" spans="1:20" x14ac:dyDescent="0.25">
      <c r="A106" s="268"/>
      <c r="B106" s="60"/>
      <c r="C106" s="212"/>
      <c r="D106" s="212"/>
      <c r="E106" s="195"/>
      <c r="F106" s="212"/>
      <c r="G106" s="195"/>
      <c r="H106" s="195"/>
      <c r="I106" s="195"/>
      <c r="J106" s="132" t="s">
        <v>66</v>
      </c>
      <c r="K106" s="195"/>
      <c r="L106" s="130" t="s">
        <v>23</v>
      </c>
      <c r="M106" s="84"/>
      <c r="N106" s="175"/>
      <c r="O106" s="175"/>
      <c r="P106" s="75">
        <v>1506.5</v>
      </c>
      <c r="Q106" s="75"/>
      <c r="R106" s="132"/>
      <c r="S106" s="132">
        <f t="shared" si="12"/>
        <v>1506.5</v>
      </c>
      <c r="T106" s="209"/>
    </row>
    <row r="107" spans="1:20" x14ac:dyDescent="0.25">
      <c r="A107" s="268"/>
      <c r="B107" s="60"/>
      <c r="C107" s="212"/>
      <c r="D107" s="212"/>
      <c r="E107" s="195"/>
      <c r="F107" s="212"/>
      <c r="G107" s="195"/>
      <c r="H107" s="195"/>
      <c r="I107" s="195"/>
      <c r="J107" s="132" t="s">
        <v>63</v>
      </c>
      <c r="K107" s="195"/>
      <c r="L107" s="130" t="s">
        <v>28</v>
      </c>
      <c r="M107" s="84"/>
      <c r="N107" s="175"/>
      <c r="O107" s="175"/>
      <c r="P107" s="75">
        <v>152.989</v>
      </c>
      <c r="Q107" s="75">
        <v>169.2</v>
      </c>
      <c r="R107" s="132"/>
      <c r="S107" s="132">
        <f t="shared" si="12"/>
        <v>322.18899999999996</v>
      </c>
      <c r="T107" s="209"/>
    </row>
    <row r="108" spans="1:20" x14ac:dyDescent="0.25">
      <c r="A108" s="268"/>
      <c r="B108" s="60"/>
      <c r="C108" s="212"/>
      <c r="D108" s="212"/>
      <c r="E108" s="195"/>
      <c r="F108" s="212"/>
      <c r="G108" s="195"/>
      <c r="H108" s="195"/>
      <c r="I108" s="195"/>
      <c r="J108" s="132" t="s">
        <v>63</v>
      </c>
      <c r="K108" s="195"/>
      <c r="L108" s="130" t="s">
        <v>22</v>
      </c>
      <c r="M108" s="84"/>
      <c r="N108" s="175"/>
      <c r="O108" s="175"/>
      <c r="P108" s="75">
        <v>140.69999999999999</v>
      </c>
      <c r="Q108" s="75"/>
      <c r="R108" s="132"/>
      <c r="S108" s="132">
        <f t="shared" si="12"/>
        <v>140.69999999999999</v>
      </c>
      <c r="T108" s="209"/>
    </row>
    <row r="109" spans="1:20" x14ac:dyDescent="0.25">
      <c r="A109" s="268"/>
      <c r="B109" s="60"/>
      <c r="C109" s="212"/>
      <c r="D109" s="212"/>
      <c r="E109" s="195"/>
      <c r="F109" s="212"/>
      <c r="G109" s="195"/>
      <c r="H109" s="195"/>
      <c r="I109" s="195"/>
      <c r="J109" s="132" t="s">
        <v>66</v>
      </c>
      <c r="K109" s="195"/>
      <c r="L109" s="130" t="s">
        <v>22</v>
      </c>
      <c r="M109" s="84"/>
      <c r="N109" s="175"/>
      <c r="O109" s="175"/>
      <c r="P109" s="75">
        <v>31.8</v>
      </c>
      <c r="Q109" s="75"/>
      <c r="R109" s="132"/>
      <c r="S109" s="132">
        <f t="shared" si="12"/>
        <v>31.8</v>
      </c>
      <c r="T109" s="209"/>
    </row>
    <row r="110" spans="1:20" x14ac:dyDescent="0.25">
      <c r="A110" s="268"/>
      <c r="B110" s="60"/>
      <c r="C110" s="212"/>
      <c r="D110" s="212"/>
      <c r="E110" s="195"/>
      <c r="F110" s="212"/>
      <c r="G110" s="195"/>
      <c r="H110" s="195"/>
      <c r="I110" s="195"/>
      <c r="J110" s="132" t="s">
        <v>63</v>
      </c>
      <c r="K110" s="195"/>
      <c r="L110" s="130" t="s">
        <v>24</v>
      </c>
      <c r="M110" s="84"/>
      <c r="N110" s="175"/>
      <c r="O110" s="175"/>
      <c r="P110" s="75">
        <v>1.6659999999999999</v>
      </c>
      <c r="Q110" s="75">
        <v>2.7</v>
      </c>
      <c r="R110" s="132">
        <v>0.6</v>
      </c>
      <c r="S110" s="132">
        <f t="shared" si="12"/>
        <v>4.9659999999999993</v>
      </c>
      <c r="T110" s="209"/>
    </row>
    <row r="111" spans="1:20" x14ac:dyDescent="0.25">
      <c r="A111" s="268"/>
      <c r="B111" s="180"/>
      <c r="C111" s="212"/>
      <c r="D111" s="212"/>
      <c r="E111" s="195"/>
      <c r="F111" s="212"/>
      <c r="G111" s="195"/>
      <c r="H111" s="195"/>
      <c r="I111" s="195"/>
      <c r="J111" s="132" t="s">
        <v>63</v>
      </c>
      <c r="K111" s="195"/>
      <c r="L111" s="130" t="s">
        <v>25</v>
      </c>
      <c r="M111" s="84"/>
      <c r="N111" s="176"/>
      <c r="O111" s="176"/>
      <c r="P111" s="75">
        <v>284</v>
      </c>
      <c r="Q111" s="75"/>
      <c r="R111" s="132"/>
      <c r="S111" s="132">
        <f t="shared" si="12"/>
        <v>284</v>
      </c>
      <c r="T111" s="209"/>
    </row>
    <row r="112" spans="1:20" x14ac:dyDescent="0.25">
      <c r="A112" s="268"/>
      <c r="B112" s="180"/>
      <c r="C112" s="212"/>
      <c r="D112" s="212"/>
      <c r="E112" s="195"/>
      <c r="F112" s="212"/>
      <c r="G112" s="195"/>
      <c r="H112" s="195"/>
      <c r="I112" s="195"/>
      <c r="J112" s="132" t="s">
        <v>66</v>
      </c>
      <c r="K112" s="195"/>
      <c r="L112" s="130" t="s">
        <v>25</v>
      </c>
      <c r="M112" s="84"/>
      <c r="N112" s="176"/>
      <c r="O112" s="176"/>
      <c r="P112" s="75">
        <v>36.799999999999997</v>
      </c>
      <c r="Q112" s="75"/>
      <c r="R112" s="132"/>
      <c r="S112" s="132">
        <f t="shared" si="12"/>
        <v>36.799999999999997</v>
      </c>
      <c r="T112" s="209"/>
    </row>
    <row r="113" spans="1:20" x14ac:dyDescent="0.25">
      <c r="A113" s="268"/>
      <c r="B113" s="180"/>
      <c r="C113" s="212"/>
      <c r="D113" s="212"/>
      <c r="E113" s="195"/>
      <c r="F113" s="212"/>
      <c r="G113" s="195"/>
      <c r="H113" s="195"/>
      <c r="I113" s="195"/>
      <c r="J113" s="132" t="s">
        <v>63</v>
      </c>
      <c r="K113" s="195"/>
      <c r="L113" s="130" t="s">
        <v>49</v>
      </c>
      <c r="M113" s="84"/>
      <c r="N113" s="176"/>
      <c r="O113" s="176"/>
      <c r="P113" s="75">
        <v>21.167000000000002</v>
      </c>
      <c r="Q113" s="75"/>
      <c r="R113" s="132"/>
      <c r="S113" s="132">
        <f t="shared" ref="S113:S152" si="13">P113+Q113+R113</f>
        <v>21.167000000000002</v>
      </c>
      <c r="T113" s="209"/>
    </row>
    <row r="114" spans="1:20" x14ac:dyDescent="0.25">
      <c r="A114" s="268"/>
      <c r="B114" s="180"/>
      <c r="C114" s="212"/>
      <c r="D114" s="212"/>
      <c r="E114" s="195"/>
      <c r="F114" s="212"/>
      <c r="G114" s="195"/>
      <c r="H114" s="195"/>
      <c r="I114" s="195"/>
      <c r="J114" s="132" t="s">
        <v>63</v>
      </c>
      <c r="K114" s="195"/>
      <c r="L114" s="130" t="s">
        <v>45</v>
      </c>
      <c r="M114" s="84"/>
      <c r="N114" s="176"/>
      <c r="O114" s="176"/>
      <c r="P114" s="75"/>
      <c r="Q114" s="75">
        <v>76.599999999999994</v>
      </c>
      <c r="R114" s="132">
        <v>26.2</v>
      </c>
      <c r="S114" s="132">
        <f t="shared" si="13"/>
        <v>102.8</v>
      </c>
      <c r="T114" s="209"/>
    </row>
    <row r="115" spans="1:20" x14ac:dyDescent="0.25">
      <c r="A115" s="268"/>
      <c r="B115" s="180"/>
      <c r="C115" s="212"/>
      <c r="D115" s="212"/>
      <c r="E115" s="195"/>
      <c r="F115" s="212"/>
      <c r="G115" s="195"/>
      <c r="H115" s="195"/>
      <c r="I115" s="195"/>
      <c r="J115" s="132" t="s">
        <v>66</v>
      </c>
      <c r="K115" s="195"/>
      <c r="L115" s="130" t="s">
        <v>45</v>
      </c>
      <c r="M115" s="84"/>
      <c r="N115" s="176"/>
      <c r="O115" s="176"/>
      <c r="P115" s="75"/>
      <c r="Q115" s="75">
        <v>13.7</v>
      </c>
      <c r="R115" s="132">
        <v>7.1</v>
      </c>
      <c r="S115" s="132">
        <f t="shared" si="13"/>
        <v>20.799999999999997</v>
      </c>
      <c r="T115" s="209"/>
    </row>
    <row r="116" spans="1:20" x14ac:dyDescent="0.25">
      <c r="A116" s="268"/>
      <c r="B116" s="180"/>
      <c r="C116" s="212"/>
      <c r="D116" s="212"/>
      <c r="E116" s="195"/>
      <c r="F116" s="212"/>
      <c r="G116" s="195"/>
      <c r="H116" s="195"/>
      <c r="I116" s="195"/>
      <c r="J116" s="132" t="s">
        <v>63</v>
      </c>
      <c r="K116" s="195"/>
      <c r="L116" s="130" t="s">
        <v>91</v>
      </c>
      <c r="M116" s="84"/>
      <c r="N116" s="176"/>
      <c r="O116" s="176"/>
      <c r="P116" s="75">
        <v>34.799999999999997</v>
      </c>
      <c r="Q116" s="75"/>
      <c r="R116" s="132"/>
      <c r="S116" s="132">
        <f t="shared" si="13"/>
        <v>34.799999999999997</v>
      </c>
      <c r="T116" s="209"/>
    </row>
    <row r="117" spans="1:20" x14ac:dyDescent="0.25">
      <c r="A117" s="268"/>
      <c r="B117" s="180"/>
      <c r="C117" s="212"/>
      <c r="D117" s="212"/>
      <c r="E117" s="195"/>
      <c r="F117" s="212"/>
      <c r="G117" s="195"/>
      <c r="H117" s="195"/>
      <c r="I117" s="195"/>
      <c r="J117" s="132" t="s">
        <v>66</v>
      </c>
      <c r="K117" s="195"/>
      <c r="L117" s="130" t="s">
        <v>91</v>
      </c>
      <c r="M117" s="84"/>
      <c r="N117" s="176"/>
      <c r="O117" s="176"/>
      <c r="P117" s="188">
        <v>0.03</v>
      </c>
      <c r="Q117" s="75"/>
      <c r="R117" s="132"/>
      <c r="S117" s="132">
        <f t="shared" si="13"/>
        <v>0.03</v>
      </c>
      <c r="T117" s="209"/>
    </row>
    <row r="118" spans="1:20" x14ac:dyDescent="0.25">
      <c r="A118" s="268"/>
      <c r="B118" s="180"/>
      <c r="C118" s="212"/>
      <c r="D118" s="212"/>
      <c r="E118" s="195"/>
      <c r="F118" s="212"/>
      <c r="G118" s="195"/>
      <c r="H118" s="195"/>
      <c r="I118" s="195"/>
      <c r="J118" s="132" t="s">
        <v>63</v>
      </c>
      <c r="K118" s="195"/>
      <c r="L118" s="130" t="s">
        <v>37</v>
      </c>
      <c r="M118" s="84"/>
      <c r="N118" s="176"/>
      <c r="O118" s="176"/>
      <c r="P118" s="75">
        <v>95.3</v>
      </c>
      <c r="Q118" s="75"/>
      <c r="R118" s="132"/>
      <c r="S118" s="132">
        <f t="shared" si="13"/>
        <v>95.3</v>
      </c>
      <c r="T118" s="209"/>
    </row>
    <row r="119" spans="1:20" x14ac:dyDescent="0.25">
      <c r="A119" s="268"/>
      <c r="B119" s="180"/>
      <c r="C119" s="212"/>
      <c r="D119" s="212"/>
      <c r="E119" s="195"/>
      <c r="F119" s="212"/>
      <c r="G119" s="195"/>
      <c r="H119" s="195"/>
      <c r="I119" s="195"/>
      <c r="J119" s="132" t="s">
        <v>63</v>
      </c>
      <c r="K119" s="195"/>
      <c r="L119" s="130" t="s">
        <v>69</v>
      </c>
      <c r="M119" s="84"/>
      <c r="N119" s="176"/>
      <c r="O119" s="176"/>
      <c r="P119" s="75"/>
      <c r="Q119" s="75">
        <v>149.5</v>
      </c>
      <c r="R119" s="132">
        <v>65.3</v>
      </c>
      <c r="S119" s="132">
        <f t="shared" si="13"/>
        <v>214.8</v>
      </c>
      <c r="T119" s="209"/>
    </row>
    <row r="120" spans="1:20" x14ac:dyDescent="0.25">
      <c r="A120" s="268"/>
      <c r="B120" s="180"/>
      <c r="C120" s="212"/>
      <c r="D120" s="212"/>
      <c r="E120" s="195"/>
      <c r="F120" s="212"/>
      <c r="G120" s="195"/>
      <c r="H120" s="195"/>
      <c r="I120" s="195"/>
      <c r="J120" s="132" t="s">
        <v>66</v>
      </c>
      <c r="K120" s="195"/>
      <c r="L120" s="130" t="s">
        <v>69</v>
      </c>
      <c r="M120" s="84"/>
      <c r="N120" s="176"/>
      <c r="O120" s="176"/>
      <c r="P120" s="75"/>
      <c r="Q120" s="75">
        <v>78</v>
      </c>
      <c r="R120" s="132">
        <v>53</v>
      </c>
      <c r="S120" s="132">
        <f t="shared" si="13"/>
        <v>131</v>
      </c>
      <c r="T120" s="209"/>
    </row>
    <row r="121" spans="1:20" x14ac:dyDescent="0.25">
      <c r="A121" s="268"/>
      <c r="B121" s="180"/>
      <c r="C121" s="212"/>
      <c r="D121" s="212"/>
      <c r="E121" s="195"/>
      <c r="F121" s="212"/>
      <c r="G121" s="195"/>
      <c r="H121" s="195"/>
      <c r="I121" s="195"/>
      <c r="J121" s="132" t="s">
        <v>63</v>
      </c>
      <c r="K121" s="195"/>
      <c r="L121" s="130" t="s">
        <v>30</v>
      </c>
      <c r="M121" s="84"/>
      <c r="N121" s="176"/>
      <c r="O121" s="176"/>
      <c r="P121" s="75">
        <v>2.2250000000000001</v>
      </c>
      <c r="Q121" s="75">
        <v>34.9</v>
      </c>
      <c r="R121" s="132"/>
      <c r="S121" s="132">
        <f t="shared" si="13"/>
        <v>37.125</v>
      </c>
      <c r="T121" s="209"/>
    </row>
    <row r="122" spans="1:20" x14ac:dyDescent="0.25">
      <c r="A122" s="268"/>
      <c r="B122" s="180"/>
      <c r="C122" s="212"/>
      <c r="D122" s="212"/>
      <c r="E122" s="195"/>
      <c r="F122" s="212"/>
      <c r="G122" s="195"/>
      <c r="H122" s="195"/>
      <c r="I122" s="195"/>
      <c r="J122" s="132" t="s">
        <v>66</v>
      </c>
      <c r="K122" s="195"/>
      <c r="L122" s="130" t="s">
        <v>92</v>
      </c>
      <c r="M122" s="84"/>
      <c r="N122" s="176"/>
      <c r="O122" s="176"/>
      <c r="P122" s="75">
        <v>165.7</v>
      </c>
      <c r="Q122" s="75"/>
      <c r="R122" s="132"/>
      <c r="S122" s="132">
        <f t="shared" si="13"/>
        <v>165.7</v>
      </c>
      <c r="T122" s="209"/>
    </row>
    <row r="123" spans="1:20" x14ac:dyDescent="0.25">
      <c r="A123" s="268"/>
      <c r="B123" s="60"/>
      <c r="C123" s="212"/>
      <c r="D123" s="212"/>
      <c r="E123" s="195"/>
      <c r="F123" s="212"/>
      <c r="G123" s="195"/>
      <c r="H123" s="195"/>
      <c r="I123" s="195"/>
      <c r="J123" s="132" t="s">
        <v>63</v>
      </c>
      <c r="K123" s="195"/>
      <c r="L123" s="130" t="s">
        <v>119</v>
      </c>
      <c r="M123" s="84"/>
      <c r="N123" s="175"/>
      <c r="O123" s="175"/>
      <c r="P123" s="75"/>
      <c r="Q123" s="75">
        <v>9.4</v>
      </c>
      <c r="R123" s="132">
        <v>71.5</v>
      </c>
      <c r="S123" s="132">
        <f t="shared" si="13"/>
        <v>80.900000000000006</v>
      </c>
      <c r="T123" s="209"/>
    </row>
    <row r="124" spans="1:20" x14ac:dyDescent="0.25">
      <c r="A124" s="268"/>
      <c r="B124" s="60"/>
      <c r="C124" s="212"/>
      <c r="D124" s="212"/>
      <c r="E124" s="195"/>
      <c r="F124" s="212"/>
      <c r="G124" s="195"/>
      <c r="H124" s="195"/>
      <c r="I124" s="195"/>
      <c r="J124" s="132" t="s">
        <v>66</v>
      </c>
      <c r="K124" s="195"/>
      <c r="L124" s="130" t="s">
        <v>119</v>
      </c>
      <c r="M124" s="84"/>
      <c r="N124" s="175"/>
      <c r="O124" s="175"/>
      <c r="P124" s="75"/>
      <c r="Q124" s="75"/>
      <c r="R124" s="132">
        <v>101.5</v>
      </c>
      <c r="S124" s="132">
        <f t="shared" si="13"/>
        <v>101.5</v>
      </c>
      <c r="T124" s="209"/>
    </row>
    <row r="125" spans="1:20" x14ac:dyDescent="0.25">
      <c r="A125" s="268"/>
      <c r="B125" s="60"/>
      <c r="C125" s="212"/>
      <c r="D125" s="212"/>
      <c r="E125" s="195"/>
      <c r="F125" s="212"/>
      <c r="G125" s="195"/>
      <c r="H125" s="195"/>
      <c r="I125" s="195"/>
      <c r="J125" s="132" t="s">
        <v>66</v>
      </c>
      <c r="K125" s="195"/>
      <c r="L125" s="130" t="s">
        <v>59</v>
      </c>
      <c r="M125" s="84"/>
      <c r="N125" s="175"/>
      <c r="O125" s="175"/>
      <c r="P125" s="75"/>
      <c r="Q125" s="75">
        <v>28.3</v>
      </c>
      <c r="R125" s="132">
        <v>90.2</v>
      </c>
      <c r="S125" s="132">
        <f t="shared" si="13"/>
        <v>118.5</v>
      </c>
      <c r="T125" s="209"/>
    </row>
    <row r="126" spans="1:20" x14ac:dyDescent="0.25">
      <c r="A126" s="268"/>
      <c r="B126" s="60"/>
      <c r="C126" s="212"/>
      <c r="D126" s="212"/>
      <c r="E126" s="195"/>
      <c r="F126" s="212"/>
      <c r="G126" s="195"/>
      <c r="H126" s="195"/>
      <c r="I126" s="195"/>
      <c r="J126" s="132" t="s">
        <v>63</v>
      </c>
      <c r="K126" s="195"/>
      <c r="L126" s="130" t="s">
        <v>59</v>
      </c>
      <c r="M126" s="84"/>
      <c r="N126" s="175"/>
      <c r="O126" s="175"/>
      <c r="P126" s="75"/>
      <c r="Q126" s="75"/>
      <c r="R126" s="132">
        <v>147.80000000000001</v>
      </c>
      <c r="S126" s="132">
        <f t="shared" si="13"/>
        <v>147.80000000000001</v>
      </c>
      <c r="T126" s="209"/>
    </row>
    <row r="127" spans="1:20" x14ac:dyDescent="0.25">
      <c r="A127" s="268"/>
      <c r="B127" s="60"/>
      <c r="C127" s="212"/>
      <c r="D127" s="212"/>
      <c r="E127" s="195"/>
      <c r="F127" s="212"/>
      <c r="G127" s="195"/>
      <c r="H127" s="195"/>
      <c r="I127" s="195"/>
      <c r="J127" s="132" t="s">
        <v>63</v>
      </c>
      <c r="K127" s="195"/>
      <c r="L127" s="130" t="s">
        <v>29</v>
      </c>
      <c r="M127" s="84"/>
      <c r="N127" s="175"/>
      <c r="O127" s="175"/>
      <c r="P127" s="75"/>
      <c r="Q127" s="75">
        <v>5501.6</v>
      </c>
      <c r="R127" s="132">
        <v>1892.1</v>
      </c>
      <c r="S127" s="132">
        <f t="shared" si="13"/>
        <v>7393.7000000000007</v>
      </c>
      <c r="T127" s="209"/>
    </row>
    <row r="128" spans="1:20" x14ac:dyDescent="0.25">
      <c r="A128" s="268"/>
      <c r="B128" s="60"/>
      <c r="C128" s="212"/>
      <c r="D128" s="212"/>
      <c r="E128" s="195"/>
      <c r="F128" s="212"/>
      <c r="G128" s="195"/>
      <c r="H128" s="195"/>
      <c r="I128" s="195"/>
      <c r="J128" s="132" t="s">
        <v>66</v>
      </c>
      <c r="K128" s="195"/>
      <c r="L128" s="130" t="s">
        <v>29</v>
      </c>
      <c r="M128" s="84"/>
      <c r="N128" s="175"/>
      <c r="O128" s="175"/>
      <c r="P128" s="75"/>
      <c r="Q128" s="75">
        <v>2957.9</v>
      </c>
      <c r="R128" s="132">
        <v>1399.5</v>
      </c>
      <c r="S128" s="132">
        <f t="shared" si="13"/>
        <v>4357.3999999999996</v>
      </c>
      <c r="T128" s="209"/>
    </row>
    <row r="129" spans="1:20" x14ac:dyDescent="0.25">
      <c r="A129" s="268"/>
      <c r="B129" s="60"/>
      <c r="C129" s="212"/>
      <c r="D129" s="212"/>
      <c r="E129" s="195"/>
      <c r="F129" s="212"/>
      <c r="G129" s="195"/>
      <c r="H129" s="195"/>
      <c r="I129" s="195"/>
      <c r="J129" s="132" t="s">
        <v>63</v>
      </c>
      <c r="K129" s="195"/>
      <c r="L129" s="130" t="s">
        <v>120</v>
      </c>
      <c r="M129" s="84"/>
      <c r="N129" s="175"/>
      <c r="O129" s="175"/>
      <c r="P129" s="75"/>
      <c r="Q129" s="75">
        <v>2.5</v>
      </c>
      <c r="R129" s="132">
        <v>1</v>
      </c>
      <c r="S129" s="132">
        <f t="shared" si="13"/>
        <v>3.5</v>
      </c>
      <c r="T129" s="209"/>
    </row>
    <row r="130" spans="1:20" x14ac:dyDescent="0.25">
      <c r="A130" s="268"/>
      <c r="B130" s="60"/>
      <c r="C130" s="212"/>
      <c r="D130" s="212"/>
      <c r="E130" s="195"/>
      <c r="F130" s="212"/>
      <c r="G130" s="195"/>
      <c r="H130" s="195"/>
      <c r="I130" s="195"/>
      <c r="J130" s="132" t="s">
        <v>63</v>
      </c>
      <c r="K130" s="195"/>
      <c r="L130" s="130" t="s">
        <v>60</v>
      </c>
      <c r="M130" s="84"/>
      <c r="N130" s="175"/>
      <c r="O130" s="175"/>
      <c r="P130" s="75"/>
      <c r="Q130" s="75">
        <v>22.4</v>
      </c>
      <c r="R130" s="132">
        <v>6.9</v>
      </c>
      <c r="S130" s="132">
        <f t="shared" si="13"/>
        <v>29.299999999999997</v>
      </c>
      <c r="T130" s="209"/>
    </row>
    <row r="131" spans="1:20" x14ac:dyDescent="0.25">
      <c r="A131" s="268"/>
      <c r="B131" s="174"/>
      <c r="C131" s="212"/>
      <c r="D131" s="212"/>
      <c r="E131" s="195"/>
      <c r="F131" s="212"/>
      <c r="G131" s="195"/>
      <c r="H131" s="195"/>
      <c r="I131" s="195"/>
      <c r="J131" s="132" t="s">
        <v>63</v>
      </c>
      <c r="K131" s="195"/>
      <c r="L131" s="130" t="s">
        <v>121</v>
      </c>
      <c r="M131" s="84"/>
      <c r="N131" s="175"/>
      <c r="O131" s="175"/>
      <c r="P131" s="75"/>
      <c r="Q131" s="75">
        <v>33.4</v>
      </c>
      <c r="R131" s="132">
        <v>11</v>
      </c>
      <c r="S131" s="132">
        <f t="shared" si="13"/>
        <v>44.4</v>
      </c>
      <c r="T131" s="209"/>
    </row>
    <row r="132" spans="1:20" x14ac:dyDescent="0.25">
      <c r="A132" s="268"/>
      <c r="B132" s="174"/>
      <c r="C132" s="212"/>
      <c r="D132" s="212"/>
      <c r="E132" s="195"/>
      <c r="F132" s="212"/>
      <c r="G132" s="195"/>
      <c r="H132" s="195"/>
      <c r="I132" s="195"/>
      <c r="J132" s="132" t="s">
        <v>66</v>
      </c>
      <c r="K132" s="195"/>
      <c r="L132" s="130" t="s">
        <v>121</v>
      </c>
      <c r="M132" s="84"/>
      <c r="N132" s="175"/>
      <c r="O132" s="175"/>
      <c r="P132" s="75"/>
      <c r="Q132" s="188">
        <v>0.06</v>
      </c>
      <c r="R132" s="187">
        <v>0.05</v>
      </c>
      <c r="S132" s="132">
        <f t="shared" si="13"/>
        <v>0.11</v>
      </c>
      <c r="T132" s="209"/>
    </row>
    <row r="133" spans="1:20" x14ac:dyDescent="0.25">
      <c r="A133" s="268"/>
      <c r="B133" s="174"/>
      <c r="C133" s="212"/>
      <c r="D133" s="212"/>
      <c r="E133" s="195"/>
      <c r="F133" s="212"/>
      <c r="G133" s="195"/>
      <c r="H133" s="195"/>
      <c r="I133" s="195"/>
      <c r="J133" s="132" t="s">
        <v>63</v>
      </c>
      <c r="K133" s="195"/>
      <c r="L133" s="130" t="s">
        <v>46</v>
      </c>
      <c r="M133" s="84"/>
      <c r="N133" s="175"/>
      <c r="O133" s="175"/>
      <c r="P133" s="75">
        <v>1.4</v>
      </c>
      <c r="Q133" s="75"/>
      <c r="R133" s="132"/>
      <c r="S133" s="132">
        <f t="shared" si="13"/>
        <v>1.4</v>
      </c>
      <c r="T133" s="209"/>
    </row>
    <row r="134" spans="1:20" x14ac:dyDescent="0.25">
      <c r="A134" s="268"/>
      <c r="B134" s="174"/>
      <c r="C134" s="212"/>
      <c r="D134" s="212"/>
      <c r="E134" s="195"/>
      <c r="F134" s="212"/>
      <c r="G134" s="195"/>
      <c r="H134" s="195"/>
      <c r="I134" s="195"/>
      <c r="J134" s="132" t="s">
        <v>63</v>
      </c>
      <c r="K134" s="195"/>
      <c r="L134" s="130" t="s">
        <v>43</v>
      </c>
      <c r="M134" s="84"/>
      <c r="N134" s="175"/>
      <c r="O134" s="175"/>
      <c r="P134" s="75">
        <v>0.8</v>
      </c>
      <c r="Q134" s="75"/>
      <c r="R134" s="132"/>
      <c r="S134" s="132">
        <f t="shared" si="13"/>
        <v>0.8</v>
      </c>
      <c r="T134" s="209"/>
    </row>
    <row r="135" spans="1:20" x14ac:dyDescent="0.25">
      <c r="A135" s="268"/>
      <c r="B135" s="60"/>
      <c r="C135" s="212"/>
      <c r="D135" s="212"/>
      <c r="E135" s="195"/>
      <c r="F135" s="212"/>
      <c r="G135" s="195"/>
      <c r="H135" s="195"/>
      <c r="I135" s="195"/>
      <c r="J135" s="132" t="s">
        <v>63</v>
      </c>
      <c r="K135" s="195"/>
      <c r="L135" s="130" t="s">
        <v>39</v>
      </c>
      <c r="M135" s="84"/>
      <c r="N135" s="175"/>
      <c r="O135" s="175"/>
      <c r="P135" s="75">
        <v>7.6</v>
      </c>
      <c r="Q135" s="75"/>
      <c r="R135" s="132"/>
      <c r="S135" s="132">
        <f t="shared" si="13"/>
        <v>7.6</v>
      </c>
      <c r="T135" s="209"/>
    </row>
    <row r="136" spans="1:20" x14ac:dyDescent="0.25">
      <c r="A136" s="268"/>
      <c r="B136" s="60"/>
      <c r="C136" s="212"/>
      <c r="D136" s="212"/>
      <c r="E136" s="195"/>
      <c r="F136" s="212"/>
      <c r="G136" s="195"/>
      <c r="H136" s="195"/>
      <c r="I136" s="195"/>
      <c r="J136" s="132" t="s">
        <v>63</v>
      </c>
      <c r="K136" s="195"/>
      <c r="L136" s="130" t="s">
        <v>68</v>
      </c>
      <c r="M136" s="84"/>
      <c r="N136" s="175"/>
      <c r="O136" s="175"/>
      <c r="P136" s="75"/>
      <c r="Q136" s="75">
        <v>430.4</v>
      </c>
      <c r="R136" s="132">
        <v>84.2</v>
      </c>
      <c r="S136" s="132">
        <f t="shared" si="13"/>
        <v>514.6</v>
      </c>
      <c r="T136" s="209"/>
    </row>
    <row r="137" spans="1:20" x14ac:dyDescent="0.25">
      <c r="A137" s="268"/>
      <c r="B137" s="60"/>
      <c r="C137" s="212"/>
      <c r="D137" s="212"/>
      <c r="E137" s="195"/>
      <c r="F137" s="212"/>
      <c r="G137" s="195"/>
      <c r="H137" s="195"/>
      <c r="I137" s="195"/>
      <c r="J137" s="132" t="s">
        <v>66</v>
      </c>
      <c r="K137" s="195"/>
      <c r="L137" s="130" t="s">
        <v>68</v>
      </c>
      <c r="M137" s="84"/>
      <c r="N137" s="175"/>
      <c r="O137" s="175"/>
      <c r="P137" s="75"/>
      <c r="Q137" s="75">
        <v>104.9</v>
      </c>
      <c r="R137" s="132">
        <v>7.2</v>
      </c>
      <c r="S137" s="132">
        <f t="shared" si="13"/>
        <v>112.10000000000001</v>
      </c>
      <c r="T137" s="209"/>
    </row>
    <row r="138" spans="1:20" x14ac:dyDescent="0.25">
      <c r="A138" s="268"/>
      <c r="B138" s="60"/>
      <c r="C138" s="221" t="s">
        <v>94</v>
      </c>
      <c r="D138" s="212"/>
      <c r="E138" s="195"/>
      <c r="F138" s="212"/>
      <c r="G138" s="195"/>
      <c r="H138" s="195"/>
      <c r="I138" s="195"/>
      <c r="J138" s="132" t="s">
        <v>63</v>
      </c>
      <c r="K138" s="207">
        <v>466</v>
      </c>
      <c r="L138" s="130" t="s">
        <v>21</v>
      </c>
      <c r="M138" s="181"/>
      <c r="N138" s="175"/>
      <c r="O138" s="175"/>
      <c r="P138" s="75">
        <v>15.842000000000001</v>
      </c>
      <c r="Q138" s="75">
        <v>24.1</v>
      </c>
      <c r="R138" s="132">
        <v>10</v>
      </c>
      <c r="S138" s="132">
        <f t="shared" si="13"/>
        <v>49.942</v>
      </c>
      <c r="T138" s="209"/>
    </row>
    <row r="139" spans="1:20" x14ac:dyDescent="0.25">
      <c r="A139" s="268"/>
      <c r="B139" s="60"/>
      <c r="C139" s="212"/>
      <c r="D139" s="212"/>
      <c r="E139" s="195"/>
      <c r="F139" s="212"/>
      <c r="G139" s="195"/>
      <c r="H139" s="195"/>
      <c r="I139" s="195"/>
      <c r="J139" s="132" t="s">
        <v>63</v>
      </c>
      <c r="K139" s="207"/>
      <c r="L139" s="130" t="s">
        <v>23</v>
      </c>
      <c r="M139" s="181"/>
      <c r="N139" s="175"/>
      <c r="O139" s="175"/>
      <c r="P139" s="75">
        <v>13.2</v>
      </c>
      <c r="Q139" s="75">
        <v>65.099999999999994</v>
      </c>
      <c r="R139" s="132">
        <v>0</v>
      </c>
      <c r="S139" s="132">
        <f t="shared" si="13"/>
        <v>78.3</v>
      </c>
      <c r="T139" s="209"/>
    </row>
    <row r="140" spans="1:20" x14ac:dyDescent="0.25">
      <c r="A140" s="268"/>
      <c r="B140" s="60"/>
      <c r="C140" s="212"/>
      <c r="D140" s="212"/>
      <c r="E140" s="195"/>
      <c r="F140" s="212"/>
      <c r="G140" s="195"/>
      <c r="H140" s="195"/>
      <c r="I140" s="195"/>
      <c r="J140" s="132" t="s">
        <v>66</v>
      </c>
      <c r="K140" s="207"/>
      <c r="L140" s="130" t="s">
        <v>23</v>
      </c>
      <c r="M140" s="84"/>
      <c r="N140" s="175"/>
      <c r="O140" s="175"/>
      <c r="P140" s="75"/>
      <c r="Q140" s="75">
        <v>195.5</v>
      </c>
      <c r="R140" s="132"/>
      <c r="S140" s="132">
        <f t="shared" si="13"/>
        <v>195.5</v>
      </c>
      <c r="T140" s="209"/>
    </row>
    <row r="141" spans="1:20" x14ac:dyDescent="0.25">
      <c r="A141" s="268"/>
      <c r="B141" s="180"/>
      <c r="C141" s="212"/>
      <c r="D141" s="212"/>
      <c r="E141" s="195"/>
      <c r="F141" s="212"/>
      <c r="G141" s="195"/>
      <c r="H141" s="195"/>
      <c r="I141" s="195"/>
      <c r="J141" s="132" t="s">
        <v>63</v>
      </c>
      <c r="K141" s="207"/>
      <c r="L141" s="130" t="s">
        <v>31</v>
      </c>
      <c r="M141" s="84"/>
      <c r="N141" s="176"/>
      <c r="O141" s="176"/>
      <c r="P141" s="75">
        <v>23.4</v>
      </c>
      <c r="Q141" s="75">
        <v>39.799999999999997</v>
      </c>
      <c r="R141" s="132"/>
      <c r="S141" s="132">
        <f t="shared" si="13"/>
        <v>63.199999999999996</v>
      </c>
      <c r="T141" s="209"/>
    </row>
    <row r="142" spans="1:20" x14ac:dyDescent="0.25">
      <c r="A142" s="268"/>
      <c r="B142" s="180"/>
      <c r="C142" s="212"/>
      <c r="D142" s="212"/>
      <c r="E142" s="195"/>
      <c r="F142" s="212"/>
      <c r="G142" s="195"/>
      <c r="H142" s="195"/>
      <c r="I142" s="195"/>
      <c r="J142" s="132" t="s">
        <v>66</v>
      </c>
      <c r="K142" s="207"/>
      <c r="L142" s="130" t="s">
        <v>31</v>
      </c>
      <c r="M142" s="84"/>
      <c r="N142" s="176"/>
      <c r="O142" s="176"/>
      <c r="P142" s="75"/>
      <c r="Q142" s="75">
        <v>56.8</v>
      </c>
      <c r="R142" s="132">
        <v>30</v>
      </c>
      <c r="S142" s="132">
        <f t="shared" si="13"/>
        <v>86.8</v>
      </c>
      <c r="T142" s="209"/>
    </row>
    <row r="143" spans="1:20" x14ac:dyDescent="0.25">
      <c r="A143" s="268"/>
      <c r="B143" s="180"/>
      <c r="C143" s="212"/>
      <c r="D143" s="212"/>
      <c r="E143" s="195"/>
      <c r="F143" s="212"/>
      <c r="G143" s="195"/>
      <c r="H143" s="195"/>
      <c r="I143" s="195"/>
      <c r="J143" s="132" t="s">
        <v>63</v>
      </c>
      <c r="K143" s="207"/>
      <c r="L143" s="130" t="s">
        <v>26</v>
      </c>
      <c r="M143" s="84"/>
      <c r="N143" s="176"/>
      <c r="O143" s="176"/>
      <c r="P143" s="75"/>
      <c r="Q143" s="75">
        <v>1.7</v>
      </c>
      <c r="R143" s="132">
        <v>0</v>
      </c>
      <c r="S143" s="132">
        <f t="shared" si="13"/>
        <v>1.7</v>
      </c>
      <c r="T143" s="209"/>
    </row>
    <row r="144" spans="1:20" x14ac:dyDescent="0.25">
      <c r="A144" s="268"/>
      <c r="B144" s="60"/>
      <c r="C144" s="212"/>
      <c r="D144" s="212"/>
      <c r="E144" s="195"/>
      <c r="F144" s="212"/>
      <c r="G144" s="195"/>
      <c r="H144" s="195"/>
      <c r="I144" s="195"/>
      <c r="J144" s="132" t="s">
        <v>63</v>
      </c>
      <c r="K144" s="207"/>
      <c r="L144" s="130" t="s">
        <v>48</v>
      </c>
      <c r="M144" s="84"/>
      <c r="N144" s="175"/>
      <c r="O144" s="175"/>
      <c r="P144" s="75"/>
      <c r="Q144" s="75">
        <v>25.8</v>
      </c>
      <c r="R144" s="132">
        <v>7.2</v>
      </c>
      <c r="S144" s="132">
        <f t="shared" si="13"/>
        <v>33</v>
      </c>
      <c r="T144" s="209"/>
    </row>
    <row r="145" spans="1:20" x14ac:dyDescent="0.25">
      <c r="A145" s="268"/>
      <c r="B145" s="60"/>
      <c r="C145" s="212"/>
      <c r="D145" s="212"/>
      <c r="E145" s="195"/>
      <c r="F145" s="212"/>
      <c r="G145" s="195"/>
      <c r="H145" s="195"/>
      <c r="I145" s="195"/>
      <c r="J145" s="132" t="s">
        <v>63</v>
      </c>
      <c r="K145" s="207"/>
      <c r="L145" s="130" t="s">
        <v>32</v>
      </c>
      <c r="M145" s="84"/>
      <c r="N145" s="175"/>
      <c r="O145" s="175"/>
      <c r="P145" s="75">
        <v>24.027999999999999</v>
      </c>
      <c r="Q145" s="75">
        <v>14.9</v>
      </c>
      <c r="R145" s="132">
        <v>0</v>
      </c>
      <c r="S145" s="132">
        <f t="shared" si="13"/>
        <v>38.927999999999997</v>
      </c>
      <c r="T145" s="209"/>
    </row>
    <row r="146" spans="1:20" x14ac:dyDescent="0.25">
      <c r="A146" s="268"/>
      <c r="B146" s="60"/>
      <c r="C146" s="212"/>
      <c r="D146" s="212"/>
      <c r="E146" s="195"/>
      <c r="F146" s="212"/>
      <c r="G146" s="195"/>
      <c r="H146" s="195"/>
      <c r="I146" s="195"/>
      <c r="J146" s="132" t="s">
        <v>63</v>
      </c>
      <c r="K146" s="207"/>
      <c r="L146" s="130" t="s">
        <v>34</v>
      </c>
      <c r="M146" s="84"/>
      <c r="N146" s="175"/>
      <c r="O146" s="175"/>
      <c r="P146" s="75">
        <v>13.9</v>
      </c>
      <c r="Q146" s="75">
        <v>0</v>
      </c>
      <c r="R146" s="132">
        <v>0</v>
      </c>
      <c r="S146" s="132">
        <f t="shared" si="13"/>
        <v>13.9</v>
      </c>
      <c r="T146" s="209"/>
    </row>
    <row r="147" spans="1:20" x14ac:dyDescent="0.25">
      <c r="A147" s="268"/>
      <c r="B147" s="60"/>
      <c r="C147" s="212"/>
      <c r="D147" s="212"/>
      <c r="E147" s="195"/>
      <c r="F147" s="212"/>
      <c r="G147" s="195"/>
      <c r="H147" s="195"/>
      <c r="I147" s="195"/>
      <c r="J147" s="132" t="s">
        <v>63</v>
      </c>
      <c r="K147" s="207"/>
      <c r="L147" s="130" t="s">
        <v>37</v>
      </c>
      <c r="M147" s="84"/>
      <c r="N147" s="175"/>
      <c r="O147" s="175"/>
      <c r="P147" s="75"/>
      <c r="Q147" s="75">
        <v>21.2</v>
      </c>
      <c r="R147" s="132">
        <v>0</v>
      </c>
      <c r="S147" s="132">
        <f t="shared" si="13"/>
        <v>21.2</v>
      </c>
      <c r="T147" s="209"/>
    </row>
    <row r="148" spans="1:20" x14ac:dyDescent="0.25">
      <c r="A148" s="268"/>
      <c r="B148" s="60"/>
      <c r="C148" s="212"/>
      <c r="D148" s="212"/>
      <c r="E148" s="195"/>
      <c r="F148" s="212"/>
      <c r="G148" s="195"/>
      <c r="H148" s="195"/>
      <c r="I148" s="195"/>
      <c r="J148" s="132" t="s">
        <v>63</v>
      </c>
      <c r="K148" s="207"/>
      <c r="L148" s="130" t="s">
        <v>50</v>
      </c>
      <c r="M148" s="84"/>
      <c r="N148" s="175"/>
      <c r="O148" s="175"/>
      <c r="P148" s="75">
        <v>29.2</v>
      </c>
      <c r="Q148" s="75">
        <v>160</v>
      </c>
      <c r="R148" s="132"/>
      <c r="S148" s="132">
        <f t="shared" si="13"/>
        <v>189.2</v>
      </c>
      <c r="T148" s="209"/>
    </row>
    <row r="149" spans="1:20" x14ac:dyDescent="0.25">
      <c r="A149" s="268"/>
      <c r="B149" s="60"/>
      <c r="C149" s="212"/>
      <c r="D149" s="212"/>
      <c r="E149" s="195"/>
      <c r="F149" s="212"/>
      <c r="G149" s="195"/>
      <c r="H149" s="195"/>
      <c r="I149" s="195"/>
      <c r="J149" s="132" t="s">
        <v>66</v>
      </c>
      <c r="K149" s="207"/>
      <c r="L149" s="130" t="s">
        <v>50</v>
      </c>
      <c r="M149" s="84"/>
      <c r="N149" s="175"/>
      <c r="O149" s="175"/>
      <c r="P149" s="75"/>
      <c r="Q149" s="75">
        <v>1250.0999999999999</v>
      </c>
      <c r="R149" s="132">
        <v>189.9</v>
      </c>
      <c r="S149" s="132">
        <f t="shared" si="13"/>
        <v>1440</v>
      </c>
      <c r="T149" s="209"/>
    </row>
    <row r="150" spans="1:20" x14ac:dyDescent="0.25">
      <c r="A150" s="268"/>
      <c r="B150" s="173"/>
      <c r="C150" s="233" t="s">
        <v>195</v>
      </c>
      <c r="D150" s="212"/>
      <c r="E150" s="195"/>
      <c r="F150" s="212"/>
      <c r="G150" s="195"/>
      <c r="H150" s="195"/>
      <c r="I150" s="195"/>
      <c r="J150" s="132" t="s">
        <v>63</v>
      </c>
      <c r="K150" s="207">
        <v>463</v>
      </c>
      <c r="L150" s="130" t="s">
        <v>21</v>
      </c>
      <c r="M150" s="184"/>
      <c r="N150" s="183"/>
      <c r="O150" s="183"/>
      <c r="P150" s="75">
        <v>17.7</v>
      </c>
      <c r="Q150" s="75">
        <v>26.4</v>
      </c>
      <c r="R150" s="132">
        <v>9.1999999999999993</v>
      </c>
      <c r="S150" s="132">
        <f t="shared" si="13"/>
        <v>53.3</v>
      </c>
      <c r="T150" s="209"/>
    </row>
    <row r="151" spans="1:20" x14ac:dyDescent="0.25">
      <c r="A151" s="268"/>
      <c r="B151" s="177"/>
      <c r="C151" s="233"/>
      <c r="D151" s="212"/>
      <c r="E151" s="195"/>
      <c r="F151" s="212"/>
      <c r="G151" s="195"/>
      <c r="H151" s="195"/>
      <c r="I151" s="195"/>
      <c r="J151" s="132" t="s">
        <v>66</v>
      </c>
      <c r="K151" s="207"/>
      <c r="L151" s="130" t="s">
        <v>21</v>
      </c>
      <c r="M151" s="184"/>
      <c r="N151" s="183"/>
      <c r="O151" s="183"/>
      <c r="P151" s="75"/>
      <c r="Q151" s="75"/>
      <c r="R151" s="187">
        <v>0.02</v>
      </c>
      <c r="S151" s="132">
        <f t="shared" si="13"/>
        <v>0.02</v>
      </c>
      <c r="T151" s="209"/>
    </row>
    <row r="152" spans="1:20" x14ac:dyDescent="0.25">
      <c r="A152" s="268"/>
      <c r="B152" s="173"/>
      <c r="C152" s="233"/>
      <c r="D152" s="212"/>
      <c r="E152" s="195"/>
      <c r="F152" s="212"/>
      <c r="G152" s="195"/>
      <c r="H152" s="195"/>
      <c r="I152" s="195"/>
      <c r="J152" s="132" t="s">
        <v>63</v>
      </c>
      <c r="K152" s="207"/>
      <c r="L152" s="130" t="s">
        <v>22</v>
      </c>
      <c r="M152" s="184"/>
      <c r="N152" s="183"/>
      <c r="O152" s="183"/>
      <c r="P152" s="75"/>
      <c r="Q152" s="75">
        <v>2.1</v>
      </c>
      <c r="R152" s="187"/>
      <c r="S152" s="132">
        <f t="shared" si="13"/>
        <v>2.1</v>
      </c>
      <c r="T152" s="209"/>
    </row>
    <row r="153" spans="1:20" x14ac:dyDescent="0.25">
      <c r="A153" s="268"/>
      <c r="B153" s="173"/>
      <c r="C153" s="233" t="s">
        <v>197</v>
      </c>
      <c r="D153" s="212"/>
      <c r="E153" s="195"/>
      <c r="F153" s="212"/>
      <c r="G153" s="195"/>
      <c r="H153" s="195"/>
      <c r="I153" s="195"/>
      <c r="J153" s="174" t="s">
        <v>63</v>
      </c>
      <c r="K153" s="207">
        <v>124</v>
      </c>
      <c r="L153" s="184" t="s">
        <v>21</v>
      </c>
      <c r="M153" s="184"/>
      <c r="N153" s="183"/>
      <c r="O153" s="183"/>
      <c r="P153" s="175">
        <v>34.4</v>
      </c>
      <c r="Q153" s="175">
        <v>42.4</v>
      </c>
      <c r="R153" s="120">
        <v>14.4</v>
      </c>
      <c r="S153" s="120">
        <f t="shared" ref="S153:S160" si="14">P153+Q153+R153</f>
        <v>91.2</v>
      </c>
      <c r="T153" s="209"/>
    </row>
    <row r="154" spans="1:20" x14ac:dyDescent="0.25">
      <c r="A154" s="268"/>
      <c r="B154" s="173"/>
      <c r="C154" s="233"/>
      <c r="D154" s="212"/>
      <c r="E154" s="195"/>
      <c r="F154" s="212"/>
      <c r="G154" s="195"/>
      <c r="H154" s="195"/>
      <c r="I154" s="195"/>
      <c r="J154" s="174" t="s">
        <v>63</v>
      </c>
      <c r="K154" s="207"/>
      <c r="L154" s="184" t="s">
        <v>47</v>
      </c>
      <c r="M154" s="184"/>
      <c r="N154" s="183"/>
      <c r="O154" s="183"/>
      <c r="P154" s="175">
        <v>25.5</v>
      </c>
      <c r="Q154" s="175">
        <v>37.6</v>
      </c>
      <c r="R154" s="120">
        <v>4.5999999999999996</v>
      </c>
      <c r="S154" s="120">
        <f t="shared" si="14"/>
        <v>67.7</v>
      </c>
      <c r="T154" s="209"/>
    </row>
    <row r="155" spans="1:20" x14ac:dyDescent="0.25">
      <c r="A155" s="268"/>
      <c r="B155" s="173"/>
      <c r="C155" s="233"/>
      <c r="D155" s="212"/>
      <c r="E155" s="195"/>
      <c r="F155" s="212"/>
      <c r="G155" s="195"/>
      <c r="H155" s="195"/>
      <c r="I155" s="195"/>
      <c r="J155" s="174" t="s">
        <v>63</v>
      </c>
      <c r="K155" s="207"/>
      <c r="L155" s="184" t="s">
        <v>25</v>
      </c>
      <c r="M155" s="184"/>
      <c r="N155" s="183"/>
      <c r="O155" s="183"/>
      <c r="P155" s="175">
        <v>1.1000000000000001</v>
      </c>
      <c r="Q155" s="175">
        <v>1.3</v>
      </c>
      <c r="R155" s="120">
        <v>0</v>
      </c>
      <c r="S155" s="120">
        <f t="shared" si="14"/>
        <v>2.4000000000000004</v>
      </c>
      <c r="T155" s="209"/>
    </row>
    <row r="156" spans="1:20" x14ac:dyDescent="0.25">
      <c r="A156" s="268"/>
      <c r="B156" s="173"/>
      <c r="C156" s="233"/>
      <c r="D156" s="212"/>
      <c r="E156" s="195"/>
      <c r="F156" s="212"/>
      <c r="G156" s="195"/>
      <c r="H156" s="195"/>
      <c r="I156" s="195"/>
      <c r="J156" s="174" t="s">
        <v>63</v>
      </c>
      <c r="K156" s="207"/>
      <c r="L156" s="184" t="s">
        <v>48</v>
      </c>
      <c r="M156" s="184"/>
      <c r="N156" s="183"/>
      <c r="O156" s="183"/>
      <c r="P156" s="175">
        <v>15.8</v>
      </c>
      <c r="Q156" s="175">
        <v>79.8</v>
      </c>
      <c r="R156" s="120">
        <v>1.4</v>
      </c>
      <c r="S156" s="120">
        <f t="shared" si="14"/>
        <v>97</v>
      </c>
      <c r="T156" s="209"/>
    </row>
    <row r="157" spans="1:20" x14ac:dyDescent="0.25">
      <c r="A157" s="268"/>
      <c r="B157" s="177"/>
      <c r="C157" s="178"/>
      <c r="D157" s="212"/>
      <c r="E157" s="195"/>
      <c r="F157" s="212"/>
      <c r="G157" s="195"/>
      <c r="H157" s="195"/>
      <c r="I157" s="195"/>
      <c r="J157" s="132" t="s">
        <v>63</v>
      </c>
      <c r="K157" s="204">
        <v>124</v>
      </c>
      <c r="L157" s="130" t="s">
        <v>21</v>
      </c>
      <c r="M157" s="184"/>
      <c r="N157" s="183"/>
      <c r="O157" s="183"/>
      <c r="P157" s="75">
        <v>36.299999999999997</v>
      </c>
      <c r="Q157" s="75">
        <v>47.3</v>
      </c>
      <c r="R157" s="132">
        <v>15.9</v>
      </c>
      <c r="S157" s="132">
        <f t="shared" si="14"/>
        <v>99.5</v>
      </c>
      <c r="T157" s="209"/>
    </row>
    <row r="158" spans="1:20" x14ac:dyDescent="0.25">
      <c r="A158" s="268"/>
      <c r="B158" s="173"/>
      <c r="C158" s="233" t="s">
        <v>196</v>
      </c>
      <c r="D158" s="212"/>
      <c r="E158" s="195"/>
      <c r="F158" s="212"/>
      <c r="G158" s="195"/>
      <c r="H158" s="195"/>
      <c r="I158" s="195"/>
      <c r="J158" s="132" t="s">
        <v>66</v>
      </c>
      <c r="K158" s="195"/>
      <c r="L158" s="130" t="s">
        <v>21</v>
      </c>
      <c r="M158" s="184"/>
      <c r="N158" s="183"/>
      <c r="O158" s="183"/>
      <c r="P158" s="75"/>
      <c r="Q158" s="75"/>
      <c r="R158" s="187">
        <v>0.06</v>
      </c>
      <c r="S158" s="132">
        <f t="shared" si="14"/>
        <v>0.06</v>
      </c>
      <c r="T158" s="209"/>
    </row>
    <row r="159" spans="1:20" x14ac:dyDescent="0.25">
      <c r="A159" s="268"/>
      <c r="B159" s="173"/>
      <c r="C159" s="233"/>
      <c r="D159" s="212"/>
      <c r="E159" s="195"/>
      <c r="F159" s="212"/>
      <c r="G159" s="195"/>
      <c r="H159" s="195"/>
      <c r="I159" s="195"/>
      <c r="J159" s="132" t="s">
        <v>63</v>
      </c>
      <c r="K159" s="195"/>
      <c r="L159" s="130" t="s">
        <v>47</v>
      </c>
      <c r="M159" s="184"/>
      <c r="N159" s="183"/>
      <c r="O159" s="183"/>
      <c r="P159" s="75">
        <v>15.3</v>
      </c>
      <c r="Q159" s="75">
        <v>9.3000000000000007</v>
      </c>
      <c r="R159" s="132">
        <v>0.9</v>
      </c>
      <c r="S159" s="132">
        <f t="shared" si="14"/>
        <v>25.5</v>
      </c>
      <c r="T159" s="209"/>
    </row>
    <row r="160" spans="1:20" x14ac:dyDescent="0.25">
      <c r="A160" s="268"/>
      <c r="B160" s="173"/>
      <c r="C160" s="233"/>
      <c r="D160" s="212"/>
      <c r="E160" s="195"/>
      <c r="F160" s="212"/>
      <c r="G160" s="195"/>
      <c r="H160" s="195"/>
      <c r="I160" s="195"/>
      <c r="J160" s="132" t="s">
        <v>63</v>
      </c>
      <c r="K160" s="199"/>
      <c r="L160" s="130" t="s">
        <v>48</v>
      </c>
      <c r="M160" s="184"/>
      <c r="N160" s="183"/>
      <c r="O160" s="183"/>
      <c r="P160" s="75">
        <v>13.6</v>
      </c>
      <c r="Q160" s="75">
        <v>18.5</v>
      </c>
      <c r="R160" s="132">
        <v>3.5</v>
      </c>
      <c r="S160" s="132">
        <f t="shared" si="14"/>
        <v>35.6</v>
      </c>
      <c r="T160" s="210"/>
    </row>
    <row r="161" spans="1:20" ht="16.5" thickBot="1" x14ac:dyDescent="0.3">
      <c r="A161" s="269"/>
      <c r="B161" s="22"/>
      <c r="C161" s="76" t="s">
        <v>14</v>
      </c>
      <c r="D161" s="77"/>
      <c r="E161" s="77"/>
      <c r="F161" s="77"/>
      <c r="G161" s="77"/>
      <c r="H161" s="77"/>
      <c r="I161" s="77"/>
      <c r="J161" s="77"/>
      <c r="K161" s="78"/>
      <c r="L161" s="78"/>
      <c r="M161" s="99">
        <f>SUM(M47:M149)</f>
        <v>0</v>
      </c>
      <c r="N161" s="99">
        <f>SUM(N47:N149)</f>
        <v>0</v>
      </c>
      <c r="O161" s="99">
        <f>SUM(O47:O149)</f>
        <v>0</v>
      </c>
      <c r="P161" s="99">
        <f>SUM(P47:P160)</f>
        <v>11401.844999999998</v>
      </c>
      <c r="Q161" s="99">
        <f>SUM(Q47:Q160)</f>
        <v>21092.582000000006</v>
      </c>
      <c r="R161" s="99">
        <f>SUM(R47:R160)</f>
        <v>5824.1399999999985</v>
      </c>
      <c r="S161" s="99">
        <f>SUM(S47:S160)</f>
        <v>38318.566999999988</v>
      </c>
      <c r="T161" s="79"/>
    </row>
    <row r="162" spans="1:20" x14ac:dyDescent="0.25">
      <c r="A162" s="267">
        <v>7</v>
      </c>
      <c r="B162" s="61"/>
      <c r="C162" s="211" t="s">
        <v>73</v>
      </c>
      <c r="D162" s="211" t="s">
        <v>13</v>
      </c>
      <c r="E162" s="194"/>
      <c r="F162" s="211" t="s">
        <v>182</v>
      </c>
      <c r="G162" s="194" t="s">
        <v>127</v>
      </c>
      <c r="H162" s="194" t="s">
        <v>137</v>
      </c>
      <c r="I162" s="194" t="s">
        <v>129</v>
      </c>
      <c r="J162" s="194" t="s">
        <v>63</v>
      </c>
      <c r="K162" s="194">
        <v>253</v>
      </c>
      <c r="L162" s="25" t="s">
        <v>95</v>
      </c>
      <c r="M162" s="25"/>
      <c r="N162" s="2"/>
      <c r="O162" s="2">
        <v>711.56299999999999</v>
      </c>
      <c r="P162" s="2">
        <v>1003.299</v>
      </c>
      <c r="Q162" s="2">
        <v>842.39171999999996</v>
      </c>
      <c r="R162" s="2"/>
      <c r="S162" s="31">
        <f>SUM(N162:R162)</f>
        <v>2557.2537200000002</v>
      </c>
      <c r="T162" s="222" t="s">
        <v>140</v>
      </c>
    </row>
    <row r="163" spans="1:20" x14ac:dyDescent="0.25">
      <c r="A163" s="268"/>
      <c r="B163" s="60"/>
      <c r="C163" s="212"/>
      <c r="D163" s="212"/>
      <c r="E163" s="195"/>
      <c r="F163" s="212"/>
      <c r="G163" s="195"/>
      <c r="H163" s="195"/>
      <c r="I163" s="195"/>
      <c r="J163" s="195"/>
      <c r="K163" s="195"/>
      <c r="L163" s="23" t="s">
        <v>20</v>
      </c>
      <c r="M163" s="23"/>
      <c r="N163" s="3"/>
      <c r="O163" s="3">
        <v>33.478000000000002</v>
      </c>
      <c r="P163" s="3">
        <v>220.322</v>
      </c>
      <c r="Q163" s="3">
        <v>337.018912</v>
      </c>
      <c r="R163" s="3"/>
      <c r="S163" s="14">
        <f>SUM(N163:R163)</f>
        <v>590.81891199999995</v>
      </c>
      <c r="T163" s="223"/>
    </row>
    <row r="164" spans="1:20" x14ac:dyDescent="0.25">
      <c r="A164" s="268"/>
      <c r="B164" s="60"/>
      <c r="C164" s="221" t="s">
        <v>74</v>
      </c>
      <c r="D164" s="212"/>
      <c r="E164" s="195"/>
      <c r="F164" s="212"/>
      <c r="G164" s="195"/>
      <c r="H164" s="195"/>
      <c r="I164" s="195"/>
      <c r="J164" s="195"/>
      <c r="K164" s="195"/>
      <c r="L164" s="23" t="s">
        <v>95</v>
      </c>
      <c r="M164" s="23"/>
      <c r="N164" s="3"/>
      <c r="O164" s="3">
        <v>852.39845000000003</v>
      </c>
      <c r="P164" s="3">
        <v>937.51611000000003</v>
      </c>
      <c r="Q164" s="3">
        <v>41.749429999999997</v>
      </c>
      <c r="R164" s="3"/>
      <c r="S164" s="14">
        <f>SUM(N164:R164)</f>
        <v>1831.6639900000002</v>
      </c>
      <c r="T164" s="223"/>
    </row>
    <row r="165" spans="1:20" ht="15.75" customHeight="1" x14ac:dyDescent="0.25">
      <c r="A165" s="268"/>
      <c r="B165" s="60"/>
      <c r="C165" s="212"/>
      <c r="D165" s="212"/>
      <c r="E165" s="195"/>
      <c r="F165" s="212"/>
      <c r="G165" s="195"/>
      <c r="H165" s="195"/>
      <c r="I165" s="195"/>
      <c r="J165" s="195"/>
      <c r="K165" s="195"/>
      <c r="L165" s="23" t="s">
        <v>97</v>
      </c>
      <c r="M165" s="23"/>
      <c r="N165" s="3"/>
      <c r="O165" s="3">
        <v>0</v>
      </c>
      <c r="P165" s="3">
        <v>224.01661999999999</v>
      </c>
      <c r="Q165" s="3">
        <v>155.59121999999999</v>
      </c>
      <c r="R165" s="3"/>
      <c r="S165" s="14">
        <f>SUM(N165:R165)</f>
        <v>379.60784000000001</v>
      </c>
      <c r="T165" s="223"/>
    </row>
    <row r="166" spans="1:20" x14ac:dyDescent="0.25">
      <c r="A166" s="268"/>
      <c r="B166" s="59"/>
      <c r="C166" s="212"/>
      <c r="D166" s="241"/>
      <c r="E166" s="195"/>
      <c r="F166" s="212"/>
      <c r="G166" s="195"/>
      <c r="H166" s="195"/>
      <c r="I166" s="195"/>
      <c r="J166" s="199"/>
      <c r="K166" s="199"/>
      <c r="L166" s="29" t="s">
        <v>96</v>
      </c>
      <c r="M166" s="29"/>
      <c r="N166" s="14"/>
      <c r="O166" s="14">
        <v>0</v>
      </c>
      <c r="P166" s="14">
        <v>0</v>
      </c>
      <c r="Q166" s="14">
        <v>692.49594000000002</v>
      </c>
      <c r="R166" s="14"/>
      <c r="S166" s="14">
        <f>SUM(N166:R166)</f>
        <v>692.49594000000002</v>
      </c>
      <c r="T166" s="223"/>
    </row>
    <row r="167" spans="1:20" ht="16.5" thickBot="1" x14ac:dyDescent="0.3">
      <c r="A167" s="269"/>
      <c r="B167" s="20"/>
      <c r="C167" s="76" t="s">
        <v>14</v>
      </c>
      <c r="D167" s="77"/>
      <c r="E167" s="77"/>
      <c r="F167" s="77"/>
      <c r="G167" s="77"/>
      <c r="H167" s="77"/>
      <c r="I167" s="77"/>
      <c r="J167" s="77"/>
      <c r="K167" s="78"/>
      <c r="L167" s="78"/>
      <c r="M167" s="99">
        <f t="shared" ref="M167:S167" si="15">SUM(M162:M166)</f>
        <v>0</v>
      </c>
      <c r="N167" s="99">
        <f t="shared" si="15"/>
        <v>0</v>
      </c>
      <c r="O167" s="99">
        <f t="shared" si="15"/>
        <v>1597.4394499999999</v>
      </c>
      <c r="P167" s="99">
        <f t="shared" si="15"/>
        <v>2385.15373</v>
      </c>
      <c r="Q167" s="99">
        <f t="shared" si="15"/>
        <v>2069.247222</v>
      </c>
      <c r="R167" s="99">
        <f t="shared" si="15"/>
        <v>0</v>
      </c>
      <c r="S167" s="99">
        <f t="shared" si="15"/>
        <v>6051.8404019999998</v>
      </c>
      <c r="T167" s="79"/>
    </row>
    <row r="168" spans="1:20" ht="30" customHeight="1" thickBot="1" x14ac:dyDescent="0.3">
      <c r="A168" s="242" t="s">
        <v>155</v>
      </c>
      <c r="B168" s="243"/>
      <c r="C168" s="244"/>
      <c r="D168" s="100"/>
      <c r="E168" s="100"/>
      <c r="F168" s="101"/>
      <c r="G168" s="100"/>
      <c r="H168" s="100"/>
      <c r="I168" s="100"/>
      <c r="J168" s="100"/>
      <c r="K168" s="100"/>
      <c r="L168" s="102"/>
      <c r="M168" s="103">
        <f t="shared" ref="M168:S168" si="16">M167+M161+M46</f>
        <v>0</v>
      </c>
      <c r="N168" s="103">
        <f t="shared" si="16"/>
        <v>0</v>
      </c>
      <c r="O168" s="103">
        <f t="shared" si="16"/>
        <v>1679.4104499999999</v>
      </c>
      <c r="P168" s="103">
        <f t="shared" si="16"/>
        <v>13860.943729999997</v>
      </c>
      <c r="Q168" s="103">
        <f t="shared" si="16"/>
        <v>23209.767222000006</v>
      </c>
      <c r="R168" s="103">
        <f t="shared" si="16"/>
        <v>5824.1399999999985</v>
      </c>
      <c r="S168" s="103">
        <f t="shared" si="16"/>
        <v>44574.261401999989</v>
      </c>
      <c r="T168" s="104"/>
    </row>
    <row r="169" spans="1:20" ht="60.75" customHeight="1" thickBot="1" x14ac:dyDescent="0.3">
      <c r="A169" s="300" t="s">
        <v>134</v>
      </c>
      <c r="B169" s="300"/>
      <c r="C169" s="300"/>
      <c r="D169" s="300"/>
      <c r="E169" s="300"/>
      <c r="F169" s="300"/>
      <c r="G169" s="300"/>
      <c r="H169" s="300"/>
      <c r="I169" s="300"/>
      <c r="J169" s="300"/>
      <c r="K169" s="300"/>
      <c r="L169" s="300"/>
      <c r="M169" s="300"/>
      <c r="N169" s="300"/>
      <c r="O169" s="300"/>
      <c r="P169" s="300"/>
      <c r="Q169" s="300"/>
      <c r="R169" s="300"/>
      <c r="S169" s="300"/>
      <c r="T169" s="300"/>
    </row>
    <row r="170" spans="1:20" ht="16.5" thickBot="1" x14ac:dyDescent="0.3">
      <c r="A170" s="287">
        <v>8</v>
      </c>
      <c r="B170" s="73"/>
      <c r="C170" s="293" t="s">
        <v>139</v>
      </c>
      <c r="D170" s="297" t="s">
        <v>13</v>
      </c>
      <c r="E170" s="200" t="s">
        <v>12</v>
      </c>
      <c r="F170" s="248" t="s">
        <v>179</v>
      </c>
      <c r="G170" s="248" t="s">
        <v>131</v>
      </c>
      <c r="H170" s="248" t="s">
        <v>141</v>
      </c>
      <c r="I170" s="248" t="s">
        <v>126</v>
      </c>
      <c r="J170" s="200" t="s">
        <v>63</v>
      </c>
      <c r="K170" s="203">
        <v>261</v>
      </c>
      <c r="L170" s="130" t="s">
        <v>23</v>
      </c>
      <c r="M170" s="132">
        <v>0.628</v>
      </c>
      <c r="N170" s="132">
        <v>3.1080000000000001</v>
      </c>
      <c r="O170" s="132">
        <v>0.628</v>
      </c>
      <c r="P170" s="132"/>
      <c r="Q170" s="83"/>
      <c r="R170" s="118"/>
      <c r="S170" s="31">
        <f>SUM(M170:R170)</f>
        <v>4.3639999999999999</v>
      </c>
      <c r="T170" s="205" t="s">
        <v>140</v>
      </c>
    </row>
    <row r="171" spans="1:20" ht="16.5" thickBot="1" x14ac:dyDescent="0.3">
      <c r="A171" s="288"/>
      <c r="B171" s="129"/>
      <c r="C171" s="294"/>
      <c r="D171" s="298"/>
      <c r="E171" s="201"/>
      <c r="F171" s="225"/>
      <c r="G171" s="225"/>
      <c r="H171" s="225"/>
      <c r="I171" s="225"/>
      <c r="J171" s="201"/>
      <c r="K171" s="203"/>
      <c r="L171" s="130" t="s">
        <v>22</v>
      </c>
      <c r="M171" s="132">
        <v>3.3940000000000001</v>
      </c>
      <c r="N171" s="132">
        <v>13.314</v>
      </c>
      <c r="O171" s="132">
        <v>3.3940000000000001</v>
      </c>
      <c r="P171" s="132"/>
      <c r="Q171" s="83"/>
      <c r="R171" s="118"/>
      <c r="S171" s="31">
        <f t="shared" ref="S171:S186" si="17">SUM(M171:R171)</f>
        <v>20.101999999999997</v>
      </c>
      <c r="T171" s="206"/>
    </row>
    <row r="172" spans="1:20" ht="16.5" thickBot="1" x14ac:dyDescent="0.3">
      <c r="A172" s="288"/>
      <c r="B172" s="129"/>
      <c r="C172" s="295"/>
      <c r="D172" s="298"/>
      <c r="E172" s="201"/>
      <c r="F172" s="225"/>
      <c r="G172" s="225"/>
      <c r="H172" s="225"/>
      <c r="I172" s="225"/>
      <c r="J172" s="201"/>
      <c r="K172" s="203"/>
      <c r="L172" s="130" t="s">
        <v>20</v>
      </c>
      <c r="M172" s="132"/>
      <c r="N172" s="132"/>
      <c r="O172" s="132"/>
      <c r="P172" s="132">
        <v>28.98</v>
      </c>
      <c r="Q172" s="83"/>
      <c r="R172" s="118"/>
      <c r="S172" s="31">
        <f t="shared" si="17"/>
        <v>28.98</v>
      </c>
      <c r="T172" s="206"/>
    </row>
    <row r="173" spans="1:20" ht="16.5" thickBot="1" x14ac:dyDescent="0.3">
      <c r="A173" s="288"/>
      <c r="B173" s="129"/>
      <c r="C173" s="296" t="s">
        <v>174</v>
      </c>
      <c r="D173" s="298"/>
      <c r="E173" s="201"/>
      <c r="F173" s="225"/>
      <c r="G173" s="225"/>
      <c r="H173" s="225"/>
      <c r="I173" s="225"/>
      <c r="J173" s="201"/>
      <c r="K173" s="203">
        <v>464</v>
      </c>
      <c r="L173" s="130" t="s">
        <v>23</v>
      </c>
      <c r="M173" s="132">
        <v>55.734000000000002</v>
      </c>
      <c r="N173" s="83">
        <v>58.445</v>
      </c>
      <c r="O173" s="83">
        <v>56.496000000000002</v>
      </c>
      <c r="P173" s="75"/>
      <c r="Q173" s="83"/>
      <c r="R173" s="118"/>
      <c r="S173" s="31">
        <f t="shared" si="17"/>
        <v>170.67500000000001</v>
      </c>
      <c r="T173" s="237" t="s">
        <v>140</v>
      </c>
    </row>
    <row r="174" spans="1:20" ht="16.5" thickBot="1" x14ac:dyDescent="0.3">
      <c r="A174" s="288"/>
      <c r="B174" s="129"/>
      <c r="C174" s="230"/>
      <c r="D174" s="298"/>
      <c r="E174" s="201"/>
      <c r="F174" s="225"/>
      <c r="G174" s="225"/>
      <c r="H174" s="225"/>
      <c r="I174" s="225"/>
      <c r="J174" s="201"/>
      <c r="K174" s="203"/>
      <c r="L174" s="130" t="s">
        <v>30</v>
      </c>
      <c r="M174" s="132"/>
      <c r="N174" s="83">
        <v>119.04</v>
      </c>
      <c r="O174" s="83"/>
      <c r="P174" s="75"/>
      <c r="Q174" s="83"/>
      <c r="R174" s="118"/>
      <c r="S174" s="31">
        <f t="shared" si="17"/>
        <v>119.04</v>
      </c>
      <c r="T174" s="237"/>
    </row>
    <row r="175" spans="1:20" ht="16.5" thickBot="1" x14ac:dyDescent="0.3">
      <c r="A175" s="288"/>
      <c r="B175" s="129"/>
      <c r="C175" s="231"/>
      <c r="D175" s="298"/>
      <c r="E175" s="201"/>
      <c r="F175" s="225"/>
      <c r="G175" s="225"/>
      <c r="H175" s="225"/>
      <c r="I175" s="225"/>
      <c r="J175" s="201"/>
      <c r="K175" s="203"/>
      <c r="L175" s="130" t="s">
        <v>20</v>
      </c>
      <c r="M175" s="132"/>
      <c r="N175" s="83"/>
      <c r="O175" s="83"/>
      <c r="P175" s="75">
        <v>604.59400000000005</v>
      </c>
      <c r="Q175" s="83"/>
      <c r="R175" s="118"/>
      <c r="S175" s="31">
        <f t="shared" si="17"/>
        <v>604.59400000000005</v>
      </c>
      <c r="T175" s="237"/>
    </row>
    <row r="176" spans="1:20" ht="16.5" thickBot="1" x14ac:dyDescent="0.3">
      <c r="A176" s="288"/>
      <c r="B176" s="129"/>
      <c r="C176" s="233" t="s">
        <v>175</v>
      </c>
      <c r="D176" s="298"/>
      <c r="E176" s="201"/>
      <c r="F176" s="225"/>
      <c r="G176" s="225"/>
      <c r="H176" s="225"/>
      <c r="I176" s="225"/>
      <c r="J176" s="201"/>
      <c r="K176" s="203"/>
      <c r="L176" s="130" t="s">
        <v>23</v>
      </c>
      <c r="M176" s="132">
        <v>37.200000000000003</v>
      </c>
      <c r="N176" s="83">
        <v>15.582000000000001</v>
      </c>
      <c r="O176" s="83">
        <v>32.241999999999997</v>
      </c>
      <c r="P176" s="75"/>
      <c r="Q176" s="83"/>
      <c r="R176" s="118"/>
      <c r="S176" s="31">
        <f t="shared" si="17"/>
        <v>85.024000000000001</v>
      </c>
      <c r="T176" s="237"/>
    </row>
    <row r="177" spans="1:20" ht="16.5" thickBot="1" x14ac:dyDescent="0.3">
      <c r="A177" s="288"/>
      <c r="B177" s="129"/>
      <c r="C177" s="233"/>
      <c r="D177" s="298"/>
      <c r="E177" s="201"/>
      <c r="F177" s="225"/>
      <c r="G177" s="225"/>
      <c r="H177" s="225"/>
      <c r="I177" s="225"/>
      <c r="J177" s="201"/>
      <c r="K177" s="203"/>
      <c r="L177" s="130" t="s">
        <v>30</v>
      </c>
      <c r="M177" s="132">
        <v>27.286999999999999</v>
      </c>
      <c r="N177" s="83">
        <v>22.32</v>
      </c>
      <c r="O177" s="83"/>
      <c r="P177" s="75"/>
      <c r="Q177" s="83"/>
      <c r="R177" s="118"/>
      <c r="S177" s="31">
        <f t="shared" si="17"/>
        <v>49.606999999999999</v>
      </c>
      <c r="T177" s="237"/>
    </row>
    <row r="178" spans="1:20" ht="16.5" thickBot="1" x14ac:dyDescent="0.3">
      <c r="A178" s="288"/>
      <c r="B178" s="129"/>
      <c r="C178" s="233"/>
      <c r="D178" s="298"/>
      <c r="E178" s="201"/>
      <c r="F178" s="225"/>
      <c r="G178" s="225"/>
      <c r="H178" s="225"/>
      <c r="I178" s="225"/>
      <c r="J178" s="201"/>
      <c r="K178" s="203"/>
      <c r="L178" s="130" t="s">
        <v>20</v>
      </c>
      <c r="M178" s="132"/>
      <c r="N178" s="83"/>
      <c r="O178" s="83"/>
      <c r="P178" s="75">
        <v>208.3</v>
      </c>
      <c r="Q178" s="83"/>
      <c r="R178" s="118"/>
      <c r="S178" s="31">
        <f t="shared" si="17"/>
        <v>208.3</v>
      </c>
      <c r="T178" s="237"/>
    </row>
    <row r="179" spans="1:20" ht="16.5" thickBot="1" x14ac:dyDescent="0.3">
      <c r="A179" s="288"/>
      <c r="B179" s="129"/>
      <c r="C179" s="233" t="s">
        <v>176</v>
      </c>
      <c r="D179" s="298"/>
      <c r="E179" s="201"/>
      <c r="F179" s="225"/>
      <c r="G179" s="225"/>
      <c r="H179" s="225"/>
      <c r="I179" s="225"/>
      <c r="J179" s="201"/>
      <c r="K179" s="203"/>
      <c r="L179" s="130" t="s">
        <v>23</v>
      </c>
      <c r="M179" s="132">
        <v>29.864999999999998</v>
      </c>
      <c r="N179" s="83">
        <v>21.895</v>
      </c>
      <c r="O179" s="83">
        <v>33.298000000000002</v>
      </c>
      <c r="P179" s="75"/>
      <c r="Q179" s="83"/>
      <c r="R179" s="118"/>
      <c r="S179" s="31">
        <f t="shared" si="17"/>
        <v>85.057999999999993</v>
      </c>
      <c r="T179" s="237"/>
    </row>
    <row r="180" spans="1:20" ht="16.5" thickBot="1" x14ac:dyDescent="0.3">
      <c r="A180" s="288"/>
      <c r="B180" s="129"/>
      <c r="C180" s="233"/>
      <c r="D180" s="298"/>
      <c r="E180" s="201"/>
      <c r="F180" s="225"/>
      <c r="G180" s="225"/>
      <c r="H180" s="225"/>
      <c r="I180" s="225"/>
      <c r="J180" s="201"/>
      <c r="K180" s="203"/>
      <c r="L180" s="130" t="s">
        <v>30</v>
      </c>
      <c r="M180" s="132">
        <v>24.303999999999998</v>
      </c>
      <c r="N180" s="83">
        <v>19.84</v>
      </c>
      <c r="O180" s="83"/>
      <c r="P180" s="75"/>
      <c r="Q180" s="83"/>
      <c r="R180" s="118"/>
      <c r="S180" s="31">
        <f t="shared" si="17"/>
        <v>44.143999999999998</v>
      </c>
      <c r="T180" s="237"/>
    </row>
    <row r="181" spans="1:20" ht="16.5" thickBot="1" x14ac:dyDescent="0.3">
      <c r="A181" s="288"/>
      <c r="B181" s="129"/>
      <c r="C181" s="233"/>
      <c r="D181" s="298"/>
      <c r="E181" s="201"/>
      <c r="F181" s="225"/>
      <c r="G181" s="225"/>
      <c r="H181" s="225"/>
      <c r="I181" s="225"/>
      <c r="J181" s="201"/>
      <c r="K181" s="203"/>
      <c r="L181" s="130" t="s">
        <v>20</v>
      </c>
      <c r="M181" s="132"/>
      <c r="N181" s="83"/>
      <c r="O181" s="83"/>
      <c r="P181" s="75">
        <v>176.13499999999999</v>
      </c>
      <c r="Q181" s="83"/>
      <c r="R181" s="118"/>
      <c r="S181" s="31">
        <f t="shared" si="17"/>
        <v>176.13499999999999</v>
      </c>
      <c r="T181" s="237"/>
    </row>
    <row r="182" spans="1:20" ht="16.5" thickBot="1" x14ac:dyDescent="0.3">
      <c r="A182" s="288"/>
      <c r="B182" s="129"/>
      <c r="C182" s="233" t="s">
        <v>177</v>
      </c>
      <c r="D182" s="298"/>
      <c r="E182" s="201"/>
      <c r="F182" s="225"/>
      <c r="G182" s="225"/>
      <c r="H182" s="225"/>
      <c r="I182" s="225"/>
      <c r="J182" s="201"/>
      <c r="K182" s="203"/>
      <c r="L182" s="130" t="s">
        <v>23</v>
      </c>
      <c r="M182" s="132">
        <v>14.32</v>
      </c>
      <c r="N182" s="83">
        <v>10.294</v>
      </c>
      <c r="O182" s="83">
        <v>15.343999999999999</v>
      </c>
      <c r="P182" s="75"/>
      <c r="Q182" s="83"/>
      <c r="R182" s="118"/>
      <c r="S182" s="31">
        <f t="shared" si="17"/>
        <v>39.957999999999998</v>
      </c>
      <c r="T182" s="237"/>
    </row>
    <row r="183" spans="1:20" ht="16.5" thickBot="1" x14ac:dyDescent="0.3">
      <c r="A183" s="288"/>
      <c r="B183" s="129"/>
      <c r="C183" s="233"/>
      <c r="D183" s="298"/>
      <c r="E183" s="201"/>
      <c r="F183" s="225"/>
      <c r="G183" s="225"/>
      <c r="H183" s="225"/>
      <c r="I183" s="225"/>
      <c r="J183" s="201"/>
      <c r="K183" s="203"/>
      <c r="L183" s="130" t="s">
        <v>30</v>
      </c>
      <c r="M183" s="132">
        <v>20.832000000000001</v>
      </c>
      <c r="N183" s="83"/>
      <c r="O183" s="83"/>
      <c r="P183" s="75"/>
      <c r="Q183" s="83"/>
      <c r="R183" s="118"/>
      <c r="S183" s="31">
        <f t="shared" si="17"/>
        <v>20.832000000000001</v>
      </c>
      <c r="T183" s="237"/>
    </row>
    <row r="184" spans="1:20" ht="16.5" thickBot="1" x14ac:dyDescent="0.3">
      <c r="A184" s="288"/>
      <c r="B184" s="129"/>
      <c r="C184" s="233"/>
      <c r="D184" s="298"/>
      <c r="E184" s="201"/>
      <c r="F184" s="225"/>
      <c r="G184" s="225"/>
      <c r="H184" s="225"/>
      <c r="I184" s="225"/>
      <c r="J184" s="201"/>
      <c r="K184" s="203"/>
      <c r="L184" s="130" t="s">
        <v>20</v>
      </c>
      <c r="M184" s="132"/>
      <c r="N184" s="83"/>
      <c r="O184" s="83"/>
      <c r="P184" s="75">
        <v>125.98</v>
      </c>
      <c r="Q184" s="83"/>
      <c r="R184" s="118"/>
      <c r="S184" s="31">
        <f t="shared" si="17"/>
        <v>125.98</v>
      </c>
      <c r="T184" s="237"/>
    </row>
    <row r="185" spans="1:20" ht="16.5" thickBot="1" x14ac:dyDescent="0.3">
      <c r="A185" s="288"/>
      <c r="B185" s="129"/>
      <c r="C185" s="233" t="s">
        <v>178</v>
      </c>
      <c r="D185" s="298"/>
      <c r="E185" s="201"/>
      <c r="F185" s="225"/>
      <c r="G185" s="225"/>
      <c r="H185" s="225"/>
      <c r="I185" s="225"/>
      <c r="J185" s="201"/>
      <c r="K185" s="203"/>
      <c r="L185" s="130" t="s">
        <v>23</v>
      </c>
      <c r="M185" s="132">
        <v>27.663</v>
      </c>
      <c r="N185" s="83">
        <v>19.260999999999999</v>
      </c>
      <c r="O185" s="83">
        <v>31.015999999999998</v>
      </c>
      <c r="P185" s="75"/>
      <c r="Q185" s="83"/>
      <c r="R185" s="118"/>
      <c r="S185" s="31">
        <f t="shared" si="17"/>
        <v>77.94</v>
      </c>
      <c r="T185" s="237"/>
    </row>
    <row r="186" spans="1:20" ht="16.5" thickBot="1" x14ac:dyDescent="0.3">
      <c r="A186" s="288"/>
      <c r="B186" s="129"/>
      <c r="C186" s="233"/>
      <c r="D186" s="298"/>
      <c r="E186" s="201"/>
      <c r="F186" s="225"/>
      <c r="G186" s="225"/>
      <c r="H186" s="225"/>
      <c r="I186" s="225"/>
      <c r="J186" s="201"/>
      <c r="K186" s="203"/>
      <c r="L186" s="130" t="s">
        <v>30</v>
      </c>
      <c r="M186" s="132">
        <v>34.223999999999997</v>
      </c>
      <c r="N186" s="83">
        <v>14.88</v>
      </c>
      <c r="O186" s="83"/>
      <c r="P186" s="75"/>
      <c r="Q186" s="83"/>
      <c r="R186" s="118"/>
      <c r="S186" s="31">
        <f t="shared" si="17"/>
        <v>49.103999999999999</v>
      </c>
      <c r="T186" s="237"/>
    </row>
    <row r="187" spans="1:20" x14ac:dyDescent="0.25">
      <c r="A187" s="288"/>
      <c r="B187" s="129"/>
      <c r="C187" s="233"/>
      <c r="D187" s="299"/>
      <c r="E187" s="202"/>
      <c r="F187" s="226"/>
      <c r="G187" s="226"/>
      <c r="H187" s="226"/>
      <c r="I187" s="226"/>
      <c r="J187" s="202"/>
      <c r="K187" s="203"/>
      <c r="L187" s="130" t="s">
        <v>20</v>
      </c>
      <c r="M187" s="132"/>
      <c r="N187" s="83"/>
      <c r="O187" s="83"/>
      <c r="P187" s="75">
        <v>187.03</v>
      </c>
      <c r="Q187" s="83"/>
      <c r="R187" s="118"/>
      <c r="S187" s="31">
        <f>SUM(M187:R187)</f>
        <v>187.03</v>
      </c>
      <c r="T187" s="237"/>
    </row>
    <row r="188" spans="1:20" ht="16.5" thickBot="1" x14ac:dyDescent="0.3">
      <c r="A188" s="289"/>
      <c r="B188" s="20"/>
      <c r="C188" s="76" t="s">
        <v>14</v>
      </c>
      <c r="D188" s="77"/>
      <c r="E188" s="77"/>
      <c r="F188" s="77"/>
      <c r="G188" s="77"/>
      <c r="H188" s="77"/>
      <c r="I188" s="77"/>
      <c r="J188" s="77"/>
      <c r="K188" s="78"/>
      <c r="L188" s="78"/>
      <c r="M188" s="99">
        <f t="shared" ref="M188:R188" si="18">SUM(M170:M187)</f>
        <v>275.45100000000002</v>
      </c>
      <c r="N188" s="99">
        <f t="shared" si="18"/>
        <v>317.97899999999998</v>
      </c>
      <c r="O188" s="99">
        <f t="shared" si="18"/>
        <v>172.41799999999998</v>
      </c>
      <c r="P188" s="99">
        <f t="shared" si="18"/>
        <v>1331.019</v>
      </c>
      <c r="Q188" s="99">
        <f t="shared" si="18"/>
        <v>0</v>
      </c>
      <c r="R188" s="99">
        <f t="shared" si="18"/>
        <v>0</v>
      </c>
      <c r="S188" s="99">
        <f>SUM(S170:S187)</f>
        <v>2096.8670000000002</v>
      </c>
      <c r="T188" s="79"/>
    </row>
    <row r="189" spans="1:20" ht="78.75" x14ac:dyDescent="0.25">
      <c r="A189" s="267">
        <v>9</v>
      </c>
      <c r="B189" s="61"/>
      <c r="C189" s="159" t="s">
        <v>80</v>
      </c>
      <c r="D189" s="160" t="s">
        <v>13</v>
      </c>
      <c r="E189" s="161" t="s">
        <v>12</v>
      </c>
      <c r="F189" s="159" t="s">
        <v>158</v>
      </c>
      <c r="G189" s="162" t="s">
        <v>126</v>
      </c>
      <c r="H189" s="162" t="s">
        <v>136</v>
      </c>
      <c r="I189" s="162" t="s">
        <v>128</v>
      </c>
      <c r="J189" s="157" t="s">
        <v>63</v>
      </c>
      <c r="K189" s="157">
        <v>253</v>
      </c>
      <c r="L189" s="29" t="s">
        <v>20</v>
      </c>
      <c r="M189" s="25"/>
      <c r="N189" s="2"/>
      <c r="O189" s="2"/>
      <c r="P189" s="2">
        <v>3206.1</v>
      </c>
      <c r="Q189" s="2">
        <v>3495.9</v>
      </c>
      <c r="R189" s="2"/>
      <c r="S189" s="31">
        <f>SUM(N189:R189)</f>
        <v>6702</v>
      </c>
      <c r="T189" s="158" t="s">
        <v>140</v>
      </c>
    </row>
    <row r="190" spans="1:20" ht="16.5" thickBot="1" x14ac:dyDescent="0.3">
      <c r="A190" s="269"/>
      <c r="B190" s="20"/>
      <c r="C190" s="76" t="s">
        <v>14</v>
      </c>
      <c r="D190" s="77"/>
      <c r="E190" s="77"/>
      <c r="F190" s="77"/>
      <c r="G190" s="77"/>
      <c r="H190" s="77"/>
      <c r="I190" s="77"/>
      <c r="J190" s="77"/>
      <c r="K190" s="78"/>
      <c r="L190" s="78"/>
      <c r="M190" s="99">
        <f>M189</f>
        <v>0</v>
      </c>
      <c r="N190" s="99">
        <f t="shared" ref="N190:R190" si="19">N189</f>
        <v>0</v>
      </c>
      <c r="O190" s="99">
        <f t="shared" si="19"/>
        <v>0</v>
      </c>
      <c r="P190" s="99">
        <f t="shared" si="19"/>
        <v>3206.1</v>
      </c>
      <c r="Q190" s="99">
        <f t="shared" si="19"/>
        <v>3495.9</v>
      </c>
      <c r="R190" s="99">
        <f t="shared" si="19"/>
        <v>0</v>
      </c>
      <c r="S190" s="99">
        <f>S189</f>
        <v>6702</v>
      </c>
      <c r="T190" s="79"/>
    </row>
    <row r="191" spans="1:20" x14ac:dyDescent="0.25">
      <c r="A191" s="267">
        <v>10</v>
      </c>
      <c r="B191" s="142"/>
      <c r="C191" s="211" t="s">
        <v>100</v>
      </c>
      <c r="D191" s="245" t="s">
        <v>99</v>
      </c>
      <c r="E191" s="211" t="s">
        <v>12</v>
      </c>
      <c r="F191" s="211" t="s">
        <v>101</v>
      </c>
      <c r="G191" s="194" t="s">
        <v>201</v>
      </c>
      <c r="H191" s="194" t="s">
        <v>201</v>
      </c>
      <c r="I191" s="194" t="s">
        <v>129</v>
      </c>
      <c r="J191" s="194"/>
      <c r="K191" s="194">
        <v>263</v>
      </c>
      <c r="L191" s="307"/>
      <c r="M191" s="307"/>
      <c r="N191" s="304"/>
      <c r="O191" s="310"/>
      <c r="P191" s="313"/>
      <c r="Q191" s="316"/>
      <c r="R191" s="304"/>
      <c r="S191" s="304">
        <f>SUM(N191:R191)</f>
        <v>0</v>
      </c>
      <c r="T191" s="222" t="s">
        <v>140</v>
      </c>
    </row>
    <row r="192" spans="1:20" x14ac:dyDescent="0.25">
      <c r="A192" s="268"/>
      <c r="B192" s="135"/>
      <c r="C192" s="212"/>
      <c r="D192" s="246"/>
      <c r="E192" s="212"/>
      <c r="F192" s="212"/>
      <c r="G192" s="195"/>
      <c r="H192" s="195"/>
      <c r="I192" s="195"/>
      <c r="J192" s="195"/>
      <c r="K192" s="195"/>
      <c r="L192" s="308"/>
      <c r="M192" s="308"/>
      <c r="N192" s="305"/>
      <c r="O192" s="311"/>
      <c r="P192" s="314"/>
      <c r="Q192" s="317"/>
      <c r="R192" s="305"/>
      <c r="S192" s="305"/>
      <c r="T192" s="223"/>
    </row>
    <row r="193" spans="1:20" x14ac:dyDescent="0.25">
      <c r="A193" s="268"/>
      <c r="B193" s="135"/>
      <c r="C193" s="212"/>
      <c r="D193" s="246"/>
      <c r="E193" s="212"/>
      <c r="F193" s="212"/>
      <c r="G193" s="195"/>
      <c r="H193" s="195"/>
      <c r="I193" s="195"/>
      <c r="J193" s="195"/>
      <c r="K193" s="195"/>
      <c r="L193" s="308"/>
      <c r="M193" s="308"/>
      <c r="N193" s="305"/>
      <c r="O193" s="311"/>
      <c r="P193" s="314"/>
      <c r="Q193" s="317"/>
      <c r="R193" s="305"/>
      <c r="S193" s="305"/>
      <c r="T193" s="223"/>
    </row>
    <row r="194" spans="1:20" x14ac:dyDescent="0.25">
      <c r="A194" s="268"/>
      <c r="B194" s="135"/>
      <c r="C194" s="212"/>
      <c r="D194" s="246"/>
      <c r="E194" s="212"/>
      <c r="F194" s="212"/>
      <c r="G194" s="195"/>
      <c r="H194" s="195"/>
      <c r="I194" s="195"/>
      <c r="J194" s="195"/>
      <c r="K194" s="195"/>
      <c r="L194" s="308"/>
      <c r="M194" s="308"/>
      <c r="N194" s="305"/>
      <c r="O194" s="311"/>
      <c r="P194" s="314"/>
      <c r="Q194" s="317"/>
      <c r="R194" s="305"/>
      <c r="S194" s="305"/>
      <c r="T194" s="223"/>
    </row>
    <row r="195" spans="1:20" ht="17.25" customHeight="1" x14ac:dyDescent="0.25">
      <c r="A195" s="268"/>
      <c r="B195" s="135"/>
      <c r="C195" s="212"/>
      <c r="D195" s="246"/>
      <c r="E195" s="212"/>
      <c r="F195" s="212"/>
      <c r="G195" s="195"/>
      <c r="H195" s="195"/>
      <c r="I195" s="195"/>
      <c r="J195" s="195"/>
      <c r="K195" s="195"/>
      <c r="L195" s="308"/>
      <c r="M195" s="308"/>
      <c r="N195" s="305"/>
      <c r="O195" s="311"/>
      <c r="P195" s="314"/>
      <c r="Q195" s="317"/>
      <c r="R195" s="305"/>
      <c r="S195" s="305"/>
      <c r="T195" s="223"/>
    </row>
    <row r="196" spans="1:20" ht="17.25" customHeight="1" x14ac:dyDescent="0.25">
      <c r="A196" s="268"/>
      <c r="B196" s="135"/>
      <c r="C196" s="212"/>
      <c r="D196" s="246"/>
      <c r="E196" s="212"/>
      <c r="F196" s="212"/>
      <c r="G196" s="195"/>
      <c r="H196" s="195"/>
      <c r="I196" s="195"/>
      <c r="J196" s="199"/>
      <c r="K196" s="195"/>
      <c r="L196" s="309"/>
      <c r="M196" s="309"/>
      <c r="N196" s="306"/>
      <c r="O196" s="312"/>
      <c r="P196" s="315"/>
      <c r="Q196" s="318"/>
      <c r="R196" s="306"/>
      <c r="S196" s="306"/>
      <c r="T196" s="223"/>
    </row>
    <row r="197" spans="1:20" ht="16.5" customHeight="1" thickBot="1" x14ac:dyDescent="0.3">
      <c r="A197" s="269"/>
      <c r="B197" s="48"/>
      <c r="C197" s="70" t="s">
        <v>14</v>
      </c>
      <c r="D197" s="71"/>
      <c r="E197" s="71"/>
      <c r="F197" s="71"/>
      <c r="G197" s="71"/>
      <c r="H197" s="71"/>
      <c r="I197" s="71"/>
      <c r="J197" s="71"/>
      <c r="K197" s="72"/>
      <c r="L197" s="72"/>
      <c r="M197" s="65">
        <f>SUM(M191:M196)</f>
        <v>0</v>
      </c>
      <c r="N197" s="65">
        <f t="shared" ref="N197:R197" si="20">SUM(N191:N196)</f>
        <v>0</v>
      </c>
      <c r="O197" s="65">
        <f t="shared" si="20"/>
        <v>0</v>
      </c>
      <c r="P197" s="65">
        <f t="shared" si="20"/>
        <v>0</v>
      </c>
      <c r="Q197" s="65">
        <f t="shared" si="20"/>
        <v>0</v>
      </c>
      <c r="R197" s="65">
        <f t="shared" si="20"/>
        <v>0</v>
      </c>
      <c r="S197" s="65">
        <f>SUM(S191:S196)</f>
        <v>0</v>
      </c>
      <c r="T197" s="117"/>
    </row>
    <row r="198" spans="1:20" ht="16.5" customHeight="1" thickBot="1" x14ac:dyDescent="0.3">
      <c r="A198" s="268">
        <v>11</v>
      </c>
      <c r="B198" s="136"/>
      <c r="C198" s="195" t="s">
        <v>115</v>
      </c>
      <c r="D198" s="212" t="s">
        <v>159</v>
      </c>
      <c r="E198" s="195" t="s">
        <v>82</v>
      </c>
      <c r="F198" s="212" t="s">
        <v>166</v>
      </c>
      <c r="G198" s="195" t="s">
        <v>127</v>
      </c>
      <c r="H198" s="195" t="s">
        <v>137</v>
      </c>
      <c r="I198" s="195" t="s">
        <v>129</v>
      </c>
      <c r="J198" s="131" t="s">
        <v>63</v>
      </c>
      <c r="K198" s="195">
        <v>122</v>
      </c>
      <c r="L198" s="131" t="s">
        <v>21</v>
      </c>
      <c r="M198" s="131"/>
      <c r="N198" s="33"/>
      <c r="O198" s="33">
        <v>113.116</v>
      </c>
      <c r="P198" s="33">
        <v>111.87</v>
      </c>
      <c r="Q198" s="33">
        <v>112.452</v>
      </c>
      <c r="R198" s="33"/>
      <c r="S198" s="33">
        <f t="shared" ref="S198:S236" si="21">O198+P198+Q198</f>
        <v>337.43799999999999</v>
      </c>
      <c r="T198" s="223" t="s">
        <v>173</v>
      </c>
    </row>
    <row r="199" spans="1:20" ht="16.5" customHeight="1" thickBot="1" x14ac:dyDescent="0.3">
      <c r="A199" s="268"/>
      <c r="B199" s="58"/>
      <c r="C199" s="195"/>
      <c r="D199" s="212"/>
      <c r="E199" s="195"/>
      <c r="F199" s="212"/>
      <c r="G199" s="195"/>
      <c r="H199" s="195"/>
      <c r="I199" s="195"/>
      <c r="J199" s="21" t="s">
        <v>66</v>
      </c>
      <c r="K199" s="195"/>
      <c r="L199" s="21" t="s">
        <v>21</v>
      </c>
      <c r="M199" s="131"/>
      <c r="N199" s="33"/>
      <c r="O199" s="33">
        <v>8.0939999999999994</v>
      </c>
      <c r="P199" s="33">
        <v>0</v>
      </c>
      <c r="Q199" s="33">
        <v>0</v>
      </c>
      <c r="R199" s="33"/>
      <c r="S199" s="2">
        <f t="shared" si="21"/>
        <v>8.0939999999999994</v>
      </c>
      <c r="T199" s="223"/>
    </row>
    <row r="200" spans="1:20" ht="16.5" thickBot="1" x14ac:dyDescent="0.3">
      <c r="A200" s="268"/>
      <c r="B200" s="60"/>
      <c r="C200" s="195"/>
      <c r="D200" s="212"/>
      <c r="E200" s="195"/>
      <c r="F200" s="212"/>
      <c r="G200" s="195"/>
      <c r="H200" s="195"/>
      <c r="I200" s="195"/>
      <c r="J200" s="21" t="s">
        <v>63</v>
      </c>
      <c r="K200" s="195"/>
      <c r="L200" s="21" t="s">
        <v>23</v>
      </c>
      <c r="M200" s="21"/>
      <c r="N200" s="3"/>
      <c r="O200" s="3">
        <v>15.38</v>
      </c>
      <c r="P200" s="3">
        <v>9.4849999999999994</v>
      </c>
      <c r="Q200" s="3">
        <v>0</v>
      </c>
      <c r="R200" s="3"/>
      <c r="S200" s="2">
        <f t="shared" si="21"/>
        <v>24.865000000000002</v>
      </c>
      <c r="T200" s="223"/>
    </row>
    <row r="201" spans="1:20" ht="16.5" thickBot="1" x14ac:dyDescent="0.3">
      <c r="A201" s="268"/>
      <c r="B201" s="60"/>
      <c r="C201" s="195"/>
      <c r="D201" s="212"/>
      <c r="E201" s="195"/>
      <c r="F201" s="212"/>
      <c r="G201" s="195"/>
      <c r="H201" s="195"/>
      <c r="I201" s="195"/>
      <c r="J201" s="21" t="s">
        <v>63</v>
      </c>
      <c r="K201" s="195"/>
      <c r="L201" s="21" t="s">
        <v>28</v>
      </c>
      <c r="M201" s="21"/>
      <c r="N201" s="3"/>
      <c r="O201" s="3">
        <v>6.6230000000000002</v>
      </c>
      <c r="P201" s="3">
        <v>6.782</v>
      </c>
      <c r="Q201" s="3">
        <v>6.9850000000000003</v>
      </c>
      <c r="R201" s="3"/>
      <c r="S201" s="2">
        <f t="shared" si="21"/>
        <v>20.39</v>
      </c>
      <c r="T201" s="223"/>
    </row>
    <row r="202" spans="1:20" ht="16.5" thickBot="1" x14ac:dyDescent="0.3">
      <c r="A202" s="268"/>
      <c r="B202" s="60"/>
      <c r="C202" s="195"/>
      <c r="D202" s="212"/>
      <c r="E202" s="195"/>
      <c r="F202" s="212"/>
      <c r="G202" s="195"/>
      <c r="H202" s="195"/>
      <c r="I202" s="195"/>
      <c r="J202" s="21" t="s">
        <v>63</v>
      </c>
      <c r="K202" s="195"/>
      <c r="L202" s="21" t="s">
        <v>22</v>
      </c>
      <c r="M202" s="21"/>
      <c r="N202" s="3"/>
      <c r="O202" s="3">
        <v>21.440999999999999</v>
      </c>
      <c r="P202" s="3">
        <v>22.312999999999999</v>
      </c>
      <c r="Q202" s="3">
        <v>0</v>
      </c>
      <c r="R202" s="3"/>
      <c r="S202" s="2">
        <f t="shared" si="21"/>
        <v>43.753999999999998</v>
      </c>
      <c r="T202" s="223"/>
    </row>
    <row r="203" spans="1:20" ht="16.5" thickBot="1" x14ac:dyDescent="0.3">
      <c r="A203" s="268"/>
      <c r="B203" s="60"/>
      <c r="C203" s="195"/>
      <c r="D203" s="212"/>
      <c r="E203" s="195"/>
      <c r="F203" s="212"/>
      <c r="G203" s="195"/>
      <c r="H203" s="195"/>
      <c r="I203" s="195"/>
      <c r="J203" s="21" t="s">
        <v>63</v>
      </c>
      <c r="K203" s="195"/>
      <c r="L203" s="21" t="s">
        <v>24</v>
      </c>
      <c r="M203" s="21"/>
      <c r="N203" s="3"/>
      <c r="O203" s="3">
        <v>8.9589999999999996</v>
      </c>
      <c r="P203" s="3">
        <v>0</v>
      </c>
      <c r="Q203" s="3">
        <v>29.884</v>
      </c>
      <c r="R203" s="3"/>
      <c r="S203" s="2">
        <f t="shared" si="21"/>
        <v>38.843000000000004</v>
      </c>
      <c r="T203" s="223"/>
    </row>
    <row r="204" spans="1:20" x14ac:dyDescent="0.25">
      <c r="A204" s="268"/>
      <c r="B204" s="60"/>
      <c r="C204" s="199"/>
      <c r="D204" s="212"/>
      <c r="E204" s="195"/>
      <c r="F204" s="212"/>
      <c r="G204" s="195"/>
      <c r="H204" s="195"/>
      <c r="I204" s="195"/>
      <c r="J204" s="21" t="s">
        <v>63</v>
      </c>
      <c r="K204" s="199"/>
      <c r="L204" s="21" t="s">
        <v>46</v>
      </c>
      <c r="M204" s="21"/>
      <c r="N204" s="3"/>
      <c r="O204" s="3">
        <v>0</v>
      </c>
      <c r="P204" s="3">
        <v>31.161999999999999</v>
      </c>
      <c r="Q204" s="3">
        <v>0</v>
      </c>
      <c r="R204" s="3"/>
      <c r="S204" s="2">
        <f t="shared" si="21"/>
        <v>31.161999999999999</v>
      </c>
      <c r="T204" s="223"/>
    </row>
    <row r="205" spans="1:20" x14ac:dyDescent="0.25">
      <c r="A205" s="268"/>
      <c r="B205" s="60"/>
      <c r="C205" s="221" t="s">
        <v>122</v>
      </c>
      <c r="D205" s="212"/>
      <c r="E205" s="195"/>
      <c r="F205" s="212"/>
      <c r="G205" s="195"/>
      <c r="H205" s="195"/>
      <c r="I205" s="195"/>
      <c r="J205" s="60" t="s">
        <v>63</v>
      </c>
      <c r="K205" s="204">
        <v>124</v>
      </c>
      <c r="L205" s="55" t="s">
        <v>21</v>
      </c>
      <c r="M205" s="55"/>
      <c r="N205" s="3"/>
      <c r="O205" s="3">
        <v>42.201999999999998</v>
      </c>
      <c r="P205" s="3">
        <v>53.793999999999997</v>
      </c>
      <c r="Q205" s="3">
        <v>70.141000000000005</v>
      </c>
      <c r="R205" s="3"/>
      <c r="S205" s="3">
        <f t="shared" si="21"/>
        <v>166.137</v>
      </c>
      <c r="T205" s="223"/>
    </row>
    <row r="206" spans="1:20" x14ac:dyDescent="0.25">
      <c r="A206" s="268"/>
      <c r="B206" s="60"/>
      <c r="C206" s="212"/>
      <c r="D206" s="212"/>
      <c r="E206" s="195"/>
      <c r="F206" s="212"/>
      <c r="G206" s="195"/>
      <c r="H206" s="195"/>
      <c r="I206" s="195"/>
      <c r="J206" s="60" t="s">
        <v>66</v>
      </c>
      <c r="K206" s="195"/>
      <c r="L206" s="55" t="s">
        <v>21</v>
      </c>
      <c r="M206" s="55"/>
      <c r="N206" s="3"/>
      <c r="O206" s="3">
        <v>6.51</v>
      </c>
      <c r="P206" s="3">
        <v>0</v>
      </c>
      <c r="Q206" s="3">
        <v>0</v>
      </c>
      <c r="R206" s="3"/>
      <c r="S206" s="3">
        <f t="shared" si="21"/>
        <v>6.51</v>
      </c>
      <c r="T206" s="223"/>
    </row>
    <row r="207" spans="1:20" x14ac:dyDescent="0.25">
      <c r="A207" s="268"/>
      <c r="B207" s="60"/>
      <c r="C207" s="212"/>
      <c r="D207" s="212"/>
      <c r="E207" s="195"/>
      <c r="F207" s="212"/>
      <c r="G207" s="195"/>
      <c r="H207" s="195"/>
      <c r="I207" s="195"/>
      <c r="J207" s="60" t="s">
        <v>63</v>
      </c>
      <c r="K207" s="195"/>
      <c r="L207" s="55" t="s">
        <v>31</v>
      </c>
      <c r="M207" s="55"/>
      <c r="N207" s="3"/>
      <c r="O207" s="3">
        <v>111.214</v>
      </c>
      <c r="P207" s="3">
        <v>148.08500000000001</v>
      </c>
      <c r="Q207" s="3">
        <v>0</v>
      </c>
      <c r="R207" s="3"/>
      <c r="S207" s="3">
        <f t="shared" si="21"/>
        <v>259.29899999999998</v>
      </c>
      <c r="T207" s="223"/>
    </row>
    <row r="208" spans="1:20" x14ac:dyDescent="0.25">
      <c r="A208" s="268"/>
      <c r="B208" s="60"/>
      <c r="C208" s="212"/>
      <c r="D208" s="212"/>
      <c r="E208" s="195"/>
      <c r="F208" s="212"/>
      <c r="G208" s="195"/>
      <c r="H208" s="195"/>
      <c r="I208" s="195"/>
      <c r="J208" s="60" t="s">
        <v>66</v>
      </c>
      <c r="K208" s="195"/>
      <c r="L208" s="55" t="s">
        <v>31</v>
      </c>
      <c r="M208" s="55"/>
      <c r="N208" s="3"/>
      <c r="O208" s="3">
        <v>21.395</v>
      </c>
      <c r="P208" s="3">
        <v>9.85</v>
      </c>
      <c r="Q208" s="3">
        <v>0</v>
      </c>
      <c r="R208" s="3"/>
      <c r="S208" s="3">
        <f t="shared" si="21"/>
        <v>31.244999999999997</v>
      </c>
      <c r="T208" s="223"/>
    </row>
    <row r="209" spans="1:20" x14ac:dyDescent="0.25">
      <c r="A209" s="268"/>
      <c r="B209" s="60"/>
      <c r="C209" s="212"/>
      <c r="D209" s="212"/>
      <c r="E209" s="195"/>
      <c r="F209" s="212"/>
      <c r="G209" s="195"/>
      <c r="H209" s="195"/>
      <c r="I209" s="195"/>
      <c r="J209" s="60" t="s">
        <v>63</v>
      </c>
      <c r="K209" s="195"/>
      <c r="L209" s="55" t="s">
        <v>28</v>
      </c>
      <c r="M209" s="55"/>
      <c r="N209" s="3"/>
      <c r="O209" s="3">
        <v>3.3820000000000001</v>
      </c>
      <c r="P209" s="3">
        <v>1.0900000000000001</v>
      </c>
      <c r="Q209" s="3">
        <v>0</v>
      </c>
      <c r="R209" s="3"/>
      <c r="S209" s="3">
        <f t="shared" si="21"/>
        <v>4.4720000000000004</v>
      </c>
      <c r="T209" s="223"/>
    </row>
    <row r="210" spans="1:20" x14ac:dyDescent="0.25">
      <c r="A210" s="268"/>
      <c r="B210" s="60"/>
      <c r="C210" s="212"/>
      <c r="D210" s="212"/>
      <c r="E210" s="195"/>
      <c r="F210" s="212"/>
      <c r="G210" s="195"/>
      <c r="H210" s="195"/>
      <c r="I210" s="195"/>
      <c r="J210" s="60" t="s">
        <v>63</v>
      </c>
      <c r="K210" s="195"/>
      <c r="L210" s="55" t="s">
        <v>24</v>
      </c>
      <c r="M210" s="55"/>
      <c r="N210" s="3"/>
      <c r="O210" s="3">
        <v>0</v>
      </c>
      <c r="P210" s="3">
        <v>3.0950000000000002</v>
      </c>
      <c r="Q210" s="3">
        <v>0</v>
      </c>
      <c r="R210" s="3"/>
      <c r="S210" s="3">
        <f t="shared" si="21"/>
        <v>3.0950000000000002</v>
      </c>
      <c r="T210" s="223"/>
    </row>
    <row r="211" spans="1:20" x14ac:dyDescent="0.25">
      <c r="A211" s="268"/>
      <c r="B211" s="60"/>
      <c r="C211" s="212"/>
      <c r="D211" s="212"/>
      <c r="E211" s="195"/>
      <c r="F211" s="212"/>
      <c r="G211" s="195"/>
      <c r="H211" s="195"/>
      <c r="I211" s="195"/>
      <c r="J211" s="60" t="s">
        <v>63</v>
      </c>
      <c r="K211" s="195"/>
      <c r="L211" s="55" t="s">
        <v>47</v>
      </c>
      <c r="M211" s="55"/>
      <c r="N211" s="3"/>
      <c r="O211" s="3">
        <v>15.148999999999999</v>
      </c>
      <c r="P211" s="3">
        <v>16.760000000000002</v>
      </c>
      <c r="Q211" s="3">
        <v>15.22</v>
      </c>
      <c r="R211" s="3"/>
      <c r="S211" s="3">
        <f t="shared" si="21"/>
        <v>47.128999999999998</v>
      </c>
      <c r="T211" s="223"/>
    </row>
    <row r="212" spans="1:20" x14ac:dyDescent="0.25">
      <c r="A212" s="268"/>
      <c r="B212" s="60"/>
      <c r="C212" s="212"/>
      <c r="D212" s="212"/>
      <c r="E212" s="195"/>
      <c r="F212" s="212"/>
      <c r="G212" s="195"/>
      <c r="H212" s="195"/>
      <c r="I212" s="195"/>
      <c r="J212" s="60" t="s">
        <v>63</v>
      </c>
      <c r="K212" s="195"/>
      <c r="L212" s="55" t="s">
        <v>25</v>
      </c>
      <c r="M212" s="55"/>
      <c r="N212" s="3"/>
      <c r="O212" s="3">
        <v>0.81699999999999995</v>
      </c>
      <c r="P212" s="3">
        <v>2.15</v>
      </c>
      <c r="Q212" s="3">
        <v>0.82</v>
      </c>
      <c r="R212" s="3"/>
      <c r="S212" s="3">
        <f t="shared" si="21"/>
        <v>3.7869999999999995</v>
      </c>
      <c r="T212" s="223"/>
    </row>
    <row r="213" spans="1:20" x14ac:dyDescent="0.25">
      <c r="A213" s="268"/>
      <c r="B213" s="60"/>
      <c r="C213" s="212"/>
      <c r="D213" s="212"/>
      <c r="E213" s="195"/>
      <c r="F213" s="212"/>
      <c r="G213" s="195"/>
      <c r="H213" s="195"/>
      <c r="I213" s="195"/>
      <c r="J213" s="60" t="s">
        <v>63</v>
      </c>
      <c r="K213" s="195"/>
      <c r="L213" s="55" t="s">
        <v>48</v>
      </c>
      <c r="M213" s="55"/>
      <c r="N213" s="3"/>
      <c r="O213" s="3">
        <v>6.2759999999999998</v>
      </c>
      <c r="P213" s="3">
        <v>29.977</v>
      </c>
      <c r="Q213" s="3">
        <v>34.725999999999999</v>
      </c>
      <c r="R213" s="3"/>
      <c r="S213" s="3">
        <f t="shared" si="21"/>
        <v>70.978999999999999</v>
      </c>
      <c r="T213" s="223"/>
    </row>
    <row r="214" spans="1:20" x14ac:dyDescent="0.25">
      <c r="A214" s="268"/>
      <c r="B214" s="60"/>
      <c r="C214" s="212"/>
      <c r="D214" s="212"/>
      <c r="E214" s="195"/>
      <c r="F214" s="212"/>
      <c r="G214" s="195"/>
      <c r="H214" s="195"/>
      <c r="I214" s="195"/>
      <c r="J214" s="60" t="s">
        <v>63</v>
      </c>
      <c r="K214" s="195"/>
      <c r="L214" s="55" t="s">
        <v>83</v>
      </c>
      <c r="M214" s="55"/>
      <c r="N214" s="3"/>
      <c r="O214" s="3">
        <v>0</v>
      </c>
      <c r="P214" s="3">
        <v>6</v>
      </c>
      <c r="Q214" s="3">
        <v>0</v>
      </c>
      <c r="R214" s="3"/>
      <c r="S214" s="3">
        <f t="shared" si="21"/>
        <v>6</v>
      </c>
      <c r="T214" s="223"/>
    </row>
    <row r="215" spans="1:20" ht="15.75" customHeight="1" x14ac:dyDescent="0.25">
      <c r="A215" s="268"/>
      <c r="B215" s="60"/>
      <c r="C215" s="241"/>
      <c r="D215" s="212"/>
      <c r="E215" s="195"/>
      <c r="F215" s="212"/>
      <c r="G215" s="195"/>
      <c r="H215" s="195"/>
      <c r="I215" s="195"/>
      <c r="J215" s="60" t="s">
        <v>63</v>
      </c>
      <c r="K215" s="199"/>
      <c r="L215" s="55" t="s">
        <v>41</v>
      </c>
      <c r="M215" s="55"/>
      <c r="N215" s="3"/>
      <c r="O215" s="3">
        <v>48.027000000000001</v>
      </c>
      <c r="P215" s="3">
        <v>8.0050000000000008</v>
      </c>
      <c r="Q215" s="3">
        <v>6</v>
      </c>
      <c r="R215" s="3"/>
      <c r="S215" s="3">
        <f t="shared" si="21"/>
        <v>62.032000000000004</v>
      </c>
      <c r="T215" s="223"/>
    </row>
    <row r="216" spans="1:20" x14ac:dyDescent="0.25">
      <c r="A216" s="268"/>
      <c r="B216" s="106"/>
      <c r="C216" s="221" t="s">
        <v>161</v>
      </c>
      <c r="D216" s="212"/>
      <c r="E216" s="195"/>
      <c r="F216" s="212"/>
      <c r="G216" s="195"/>
      <c r="H216" s="195"/>
      <c r="I216" s="195"/>
      <c r="J216" s="106" t="s">
        <v>63</v>
      </c>
      <c r="K216" s="204">
        <v>124</v>
      </c>
      <c r="L216" s="108" t="s">
        <v>21</v>
      </c>
      <c r="M216" s="108"/>
      <c r="N216" s="3"/>
      <c r="O216" s="3">
        <v>37.049999999999997</v>
      </c>
      <c r="P216" s="3">
        <v>41.057000000000002</v>
      </c>
      <c r="Q216" s="3">
        <v>54.529000000000003</v>
      </c>
      <c r="R216" s="3"/>
      <c r="S216" s="3">
        <f t="shared" ref="S216:S222" si="22">O216+P216+Q216</f>
        <v>132.636</v>
      </c>
      <c r="T216" s="223"/>
    </row>
    <row r="217" spans="1:20" x14ac:dyDescent="0.25">
      <c r="A217" s="268"/>
      <c r="B217" s="106"/>
      <c r="C217" s="212"/>
      <c r="D217" s="212"/>
      <c r="E217" s="195"/>
      <c r="F217" s="212"/>
      <c r="G217" s="195"/>
      <c r="H217" s="195"/>
      <c r="I217" s="195"/>
      <c r="J217" s="106" t="s">
        <v>63</v>
      </c>
      <c r="K217" s="195"/>
      <c r="L217" s="108" t="s">
        <v>31</v>
      </c>
      <c r="M217" s="108"/>
      <c r="N217" s="3"/>
      <c r="O217" s="3">
        <v>87.456999999999994</v>
      </c>
      <c r="P217" s="3">
        <v>120.258</v>
      </c>
      <c r="Q217" s="3"/>
      <c r="R217" s="3"/>
      <c r="S217" s="3">
        <f>O217+P217+Q217</f>
        <v>207.71499999999997</v>
      </c>
      <c r="T217" s="223"/>
    </row>
    <row r="218" spans="1:20" x14ac:dyDescent="0.25">
      <c r="A218" s="268"/>
      <c r="B218" s="106"/>
      <c r="C218" s="212"/>
      <c r="D218" s="212"/>
      <c r="E218" s="195"/>
      <c r="F218" s="212"/>
      <c r="G218" s="195"/>
      <c r="H218" s="195"/>
      <c r="I218" s="195"/>
      <c r="J218" s="106" t="s">
        <v>63</v>
      </c>
      <c r="K218" s="195"/>
      <c r="L218" s="108" t="s">
        <v>47</v>
      </c>
      <c r="M218" s="108"/>
      <c r="N218" s="3"/>
      <c r="O218" s="3">
        <v>5.3</v>
      </c>
      <c r="P218" s="3">
        <v>6.7119999999999997</v>
      </c>
      <c r="Q218" s="3">
        <v>6.5220000000000002</v>
      </c>
      <c r="R218" s="3"/>
      <c r="S218" s="3">
        <f t="shared" si="22"/>
        <v>18.533999999999999</v>
      </c>
      <c r="T218" s="223"/>
    </row>
    <row r="219" spans="1:20" x14ac:dyDescent="0.25">
      <c r="A219" s="268"/>
      <c r="B219" s="106"/>
      <c r="C219" s="212"/>
      <c r="D219" s="212"/>
      <c r="E219" s="195"/>
      <c r="F219" s="212"/>
      <c r="G219" s="195"/>
      <c r="H219" s="195"/>
      <c r="I219" s="195"/>
      <c r="J219" s="106" t="s">
        <v>63</v>
      </c>
      <c r="K219" s="195"/>
      <c r="L219" s="108" t="s">
        <v>25</v>
      </c>
      <c r="M219" s="108"/>
      <c r="N219" s="3"/>
      <c r="O219" s="3"/>
      <c r="P219" s="3">
        <v>3.2650000000000001</v>
      </c>
      <c r="Q219" s="3">
        <v>1</v>
      </c>
      <c r="R219" s="3"/>
      <c r="S219" s="3">
        <f t="shared" si="22"/>
        <v>4.2650000000000006</v>
      </c>
      <c r="T219" s="223"/>
    </row>
    <row r="220" spans="1:20" x14ac:dyDescent="0.25">
      <c r="A220" s="268"/>
      <c r="B220" s="106"/>
      <c r="C220" s="212"/>
      <c r="D220" s="212"/>
      <c r="E220" s="195"/>
      <c r="F220" s="212"/>
      <c r="G220" s="195"/>
      <c r="H220" s="195"/>
      <c r="I220" s="195"/>
      <c r="J220" s="106" t="s">
        <v>63</v>
      </c>
      <c r="K220" s="195"/>
      <c r="L220" s="108" t="s">
        <v>48</v>
      </c>
      <c r="M220" s="108"/>
      <c r="N220" s="3"/>
      <c r="O220" s="3">
        <v>6.5</v>
      </c>
      <c r="P220" s="3">
        <v>5.952</v>
      </c>
      <c r="Q220" s="3">
        <v>9.9789999999999992</v>
      </c>
      <c r="R220" s="3"/>
      <c r="S220" s="3">
        <f t="shared" si="22"/>
        <v>22.430999999999997</v>
      </c>
      <c r="T220" s="223"/>
    </row>
    <row r="221" spans="1:20" x14ac:dyDescent="0.25">
      <c r="A221" s="268"/>
      <c r="B221" s="106"/>
      <c r="C221" s="212"/>
      <c r="D221" s="212"/>
      <c r="E221" s="195"/>
      <c r="F221" s="212"/>
      <c r="G221" s="195"/>
      <c r="H221" s="195"/>
      <c r="I221" s="195"/>
      <c r="J221" s="106" t="s">
        <v>63</v>
      </c>
      <c r="K221" s="195"/>
      <c r="L221" s="108" t="s">
        <v>41</v>
      </c>
      <c r="M221" s="108"/>
      <c r="N221" s="3"/>
      <c r="O221" s="3">
        <v>1.238</v>
      </c>
      <c r="P221" s="3">
        <v>1.111</v>
      </c>
      <c r="Q221" s="3">
        <v>30</v>
      </c>
      <c r="R221" s="3"/>
      <c r="S221" s="3">
        <f t="shared" si="22"/>
        <v>32.349000000000004</v>
      </c>
      <c r="T221" s="223"/>
    </row>
    <row r="222" spans="1:20" x14ac:dyDescent="0.25">
      <c r="A222" s="268"/>
      <c r="B222" s="106"/>
      <c r="C222" s="212"/>
      <c r="D222" s="212"/>
      <c r="E222" s="195"/>
      <c r="F222" s="212"/>
      <c r="G222" s="195"/>
      <c r="H222" s="195"/>
      <c r="I222" s="195"/>
      <c r="J222" s="106" t="s">
        <v>63</v>
      </c>
      <c r="K222" s="195"/>
      <c r="L222" s="108" t="s">
        <v>57</v>
      </c>
      <c r="M222" s="108"/>
      <c r="N222" s="3"/>
      <c r="O222" s="3">
        <v>3.0049999999999999</v>
      </c>
      <c r="P222" s="3"/>
      <c r="Q222" s="3"/>
      <c r="R222" s="3"/>
      <c r="S222" s="3">
        <f t="shared" si="22"/>
        <v>3.0049999999999999</v>
      </c>
      <c r="T222" s="223"/>
    </row>
    <row r="223" spans="1:20" x14ac:dyDescent="0.25">
      <c r="A223" s="268"/>
      <c r="B223" s="60"/>
      <c r="C223" s="221" t="s">
        <v>116</v>
      </c>
      <c r="D223" s="212"/>
      <c r="E223" s="195"/>
      <c r="F223" s="212"/>
      <c r="G223" s="195"/>
      <c r="H223" s="195"/>
      <c r="I223" s="195"/>
      <c r="J223" s="60" t="s">
        <v>63</v>
      </c>
      <c r="K223" s="204">
        <v>451</v>
      </c>
      <c r="L223" s="21" t="s">
        <v>21</v>
      </c>
      <c r="M223" s="21"/>
      <c r="N223" s="3"/>
      <c r="O223" s="3">
        <v>20.024999999999999</v>
      </c>
      <c r="P223" s="3">
        <v>26.581</v>
      </c>
      <c r="Q223" s="3">
        <v>33.637</v>
      </c>
      <c r="R223" s="3"/>
      <c r="S223" s="3">
        <f t="shared" si="21"/>
        <v>80.242999999999995</v>
      </c>
      <c r="T223" s="223"/>
    </row>
    <row r="224" spans="1:20" x14ac:dyDescent="0.25">
      <c r="A224" s="268"/>
      <c r="B224" s="60"/>
      <c r="C224" s="212"/>
      <c r="D224" s="212"/>
      <c r="E224" s="195"/>
      <c r="F224" s="212"/>
      <c r="G224" s="195"/>
      <c r="H224" s="195"/>
      <c r="I224" s="195"/>
      <c r="J224" s="60" t="s">
        <v>66</v>
      </c>
      <c r="K224" s="195"/>
      <c r="L224" s="21" t="s">
        <v>21</v>
      </c>
      <c r="M224" s="21"/>
      <c r="N224" s="3"/>
      <c r="O224" s="3">
        <v>1.7889999999999999</v>
      </c>
      <c r="P224" s="3">
        <v>0</v>
      </c>
      <c r="Q224" s="3">
        <v>0</v>
      </c>
      <c r="R224" s="3"/>
      <c r="S224" s="3">
        <f t="shared" si="21"/>
        <v>1.7889999999999999</v>
      </c>
      <c r="T224" s="223"/>
    </row>
    <row r="225" spans="1:20" x14ac:dyDescent="0.25">
      <c r="A225" s="268"/>
      <c r="B225" s="60"/>
      <c r="C225" s="212"/>
      <c r="D225" s="212"/>
      <c r="E225" s="195"/>
      <c r="F225" s="212"/>
      <c r="G225" s="195"/>
      <c r="H225" s="195"/>
      <c r="I225" s="195"/>
      <c r="J225" s="60" t="s">
        <v>63</v>
      </c>
      <c r="K225" s="195"/>
      <c r="L225" s="21" t="s">
        <v>28</v>
      </c>
      <c r="M225" s="21"/>
      <c r="N225" s="3"/>
      <c r="O225" s="3">
        <v>63.848999999999997</v>
      </c>
      <c r="P225" s="3">
        <v>5.5830000000000002</v>
      </c>
      <c r="Q225" s="3">
        <v>23</v>
      </c>
      <c r="R225" s="3"/>
      <c r="S225" s="3">
        <f t="shared" si="21"/>
        <v>92.432000000000002</v>
      </c>
      <c r="T225" s="223"/>
    </row>
    <row r="226" spans="1:20" x14ac:dyDescent="0.25">
      <c r="A226" s="268"/>
      <c r="B226" s="60"/>
      <c r="C226" s="212"/>
      <c r="D226" s="212"/>
      <c r="E226" s="195"/>
      <c r="F226" s="212"/>
      <c r="G226" s="195"/>
      <c r="H226" s="195"/>
      <c r="I226" s="195"/>
      <c r="J226" s="60" t="s">
        <v>66</v>
      </c>
      <c r="K226" s="195"/>
      <c r="L226" s="21" t="s">
        <v>28</v>
      </c>
      <c r="M226" s="21"/>
      <c r="N226" s="3"/>
      <c r="O226" s="3">
        <v>436.09</v>
      </c>
      <c r="P226" s="3">
        <v>154.184</v>
      </c>
      <c r="Q226" s="3">
        <v>77.671000000000006</v>
      </c>
      <c r="R226" s="3"/>
      <c r="S226" s="3">
        <f t="shared" si="21"/>
        <v>667.94500000000005</v>
      </c>
      <c r="T226" s="223"/>
    </row>
    <row r="227" spans="1:20" x14ac:dyDescent="0.25">
      <c r="A227" s="268"/>
      <c r="B227" s="60"/>
      <c r="C227" s="212"/>
      <c r="D227" s="212"/>
      <c r="E227" s="195"/>
      <c r="F227" s="212"/>
      <c r="G227" s="195"/>
      <c r="H227" s="195"/>
      <c r="I227" s="195"/>
      <c r="J227" s="60" t="s">
        <v>63</v>
      </c>
      <c r="K227" s="195"/>
      <c r="L227" s="21" t="s">
        <v>22</v>
      </c>
      <c r="M227" s="21"/>
      <c r="N227" s="3"/>
      <c r="O227" s="3">
        <v>2.93</v>
      </c>
      <c r="P227" s="3">
        <v>1.2010000000000001</v>
      </c>
      <c r="Q227" s="3">
        <v>2</v>
      </c>
      <c r="R227" s="3"/>
      <c r="S227" s="3">
        <f t="shared" si="21"/>
        <v>6.1310000000000002</v>
      </c>
      <c r="T227" s="223"/>
    </row>
    <row r="228" spans="1:20" x14ac:dyDescent="0.25">
      <c r="A228" s="268"/>
      <c r="B228" s="60"/>
      <c r="C228" s="212"/>
      <c r="D228" s="212"/>
      <c r="E228" s="195"/>
      <c r="F228" s="212"/>
      <c r="G228" s="195"/>
      <c r="H228" s="195"/>
      <c r="I228" s="195"/>
      <c r="J228" s="60" t="s">
        <v>63</v>
      </c>
      <c r="K228" s="195"/>
      <c r="L228" s="21" t="s">
        <v>24</v>
      </c>
      <c r="M228" s="21"/>
      <c r="N228" s="3"/>
      <c r="O228" s="3">
        <v>48.057000000000002</v>
      </c>
      <c r="P228" s="3">
        <v>58.978000000000002</v>
      </c>
      <c r="Q228" s="3">
        <v>72.775999999999996</v>
      </c>
      <c r="R228" s="3"/>
      <c r="S228" s="3">
        <f t="shared" si="21"/>
        <v>179.81099999999998</v>
      </c>
      <c r="T228" s="223"/>
    </row>
    <row r="229" spans="1:20" x14ac:dyDescent="0.25">
      <c r="A229" s="268"/>
      <c r="B229" s="60"/>
      <c r="C229" s="212"/>
      <c r="D229" s="212"/>
      <c r="E229" s="195"/>
      <c r="F229" s="212"/>
      <c r="G229" s="195"/>
      <c r="H229" s="195"/>
      <c r="I229" s="195"/>
      <c r="J229" s="60" t="s">
        <v>63</v>
      </c>
      <c r="K229" s="195"/>
      <c r="L229" s="21" t="s">
        <v>26</v>
      </c>
      <c r="M229" s="21"/>
      <c r="N229" s="3"/>
      <c r="O229" s="3">
        <v>1.534</v>
      </c>
      <c r="P229" s="3">
        <v>1.371</v>
      </c>
      <c r="Q229" s="3">
        <v>2.2050000000000001</v>
      </c>
      <c r="R229" s="3"/>
      <c r="S229" s="3">
        <f t="shared" si="21"/>
        <v>5.1100000000000003</v>
      </c>
      <c r="T229" s="223"/>
    </row>
    <row r="230" spans="1:20" x14ac:dyDescent="0.25">
      <c r="A230" s="268"/>
      <c r="B230" s="60"/>
      <c r="C230" s="212"/>
      <c r="D230" s="212"/>
      <c r="E230" s="195"/>
      <c r="F230" s="212"/>
      <c r="G230" s="195"/>
      <c r="H230" s="195"/>
      <c r="I230" s="195"/>
      <c r="J230" s="60" t="s">
        <v>63</v>
      </c>
      <c r="K230" s="195"/>
      <c r="L230" s="21" t="s">
        <v>48</v>
      </c>
      <c r="M230" s="21"/>
      <c r="N230" s="3"/>
      <c r="O230" s="3">
        <v>6.8869999999999996</v>
      </c>
      <c r="P230" s="3">
        <v>1.7849999999999999</v>
      </c>
      <c r="Q230" s="3">
        <v>3.4049999999999998</v>
      </c>
      <c r="R230" s="3"/>
      <c r="S230" s="3">
        <f t="shared" si="21"/>
        <v>12.076999999999998</v>
      </c>
      <c r="T230" s="223"/>
    </row>
    <row r="231" spans="1:20" x14ac:dyDescent="0.25">
      <c r="A231" s="268"/>
      <c r="B231" s="60"/>
      <c r="C231" s="212"/>
      <c r="D231" s="212"/>
      <c r="E231" s="195"/>
      <c r="F231" s="212"/>
      <c r="G231" s="195"/>
      <c r="H231" s="195"/>
      <c r="I231" s="195"/>
      <c r="J231" s="60" t="s">
        <v>63</v>
      </c>
      <c r="K231" s="195"/>
      <c r="L231" s="21" t="s">
        <v>83</v>
      </c>
      <c r="M231" s="21"/>
      <c r="N231" s="3"/>
      <c r="O231" s="3">
        <v>55.225999999999999</v>
      </c>
      <c r="P231" s="3">
        <v>67.245000000000005</v>
      </c>
      <c r="Q231" s="3">
        <v>65.998999999999995</v>
      </c>
      <c r="R231" s="3"/>
      <c r="S231" s="3">
        <f t="shared" si="21"/>
        <v>188.47</v>
      </c>
      <c r="T231" s="223"/>
    </row>
    <row r="232" spans="1:20" x14ac:dyDescent="0.25">
      <c r="A232" s="268"/>
      <c r="B232" s="60"/>
      <c r="C232" s="212"/>
      <c r="D232" s="212"/>
      <c r="E232" s="195"/>
      <c r="F232" s="212"/>
      <c r="G232" s="195"/>
      <c r="H232" s="195"/>
      <c r="I232" s="195"/>
      <c r="J232" s="60" t="s">
        <v>66</v>
      </c>
      <c r="K232" s="195"/>
      <c r="L232" s="21" t="s">
        <v>83</v>
      </c>
      <c r="M232" s="21"/>
      <c r="N232" s="3"/>
      <c r="O232" s="3">
        <v>5.9320000000000004</v>
      </c>
      <c r="P232" s="3">
        <v>13.535</v>
      </c>
      <c r="Q232" s="3">
        <v>47.116999999999997</v>
      </c>
      <c r="R232" s="3"/>
      <c r="S232" s="3">
        <f t="shared" si="21"/>
        <v>66.584000000000003</v>
      </c>
      <c r="T232" s="223"/>
    </row>
    <row r="233" spans="1:20" x14ac:dyDescent="0.25">
      <c r="A233" s="268"/>
      <c r="B233" s="60"/>
      <c r="C233" s="212"/>
      <c r="D233" s="212"/>
      <c r="E233" s="195"/>
      <c r="F233" s="212"/>
      <c r="G233" s="195"/>
      <c r="H233" s="195"/>
      <c r="I233" s="195"/>
      <c r="J233" s="60" t="s">
        <v>63</v>
      </c>
      <c r="K233" s="195"/>
      <c r="L233" s="21" t="s">
        <v>27</v>
      </c>
      <c r="M233" s="21"/>
      <c r="N233" s="3"/>
      <c r="O233" s="3">
        <v>30.332000000000001</v>
      </c>
      <c r="P233" s="3">
        <v>36.070999999999998</v>
      </c>
      <c r="Q233" s="3">
        <v>44.262999999999998</v>
      </c>
      <c r="R233" s="3"/>
      <c r="S233" s="3">
        <f t="shared" si="21"/>
        <v>110.666</v>
      </c>
      <c r="T233" s="223"/>
    </row>
    <row r="234" spans="1:20" x14ac:dyDescent="0.25">
      <c r="A234" s="268"/>
      <c r="B234" s="60"/>
      <c r="C234" s="212"/>
      <c r="D234" s="212"/>
      <c r="E234" s="195"/>
      <c r="F234" s="212"/>
      <c r="G234" s="195"/>
      <c r="H234" s="195"/>
      <c r="I234" s="195"/>
      <c r="J234" s="60" t="s">
        <v>66</v>
      </c>
      <c r="K234" s="195"/>
      <c r="L234" s="21" t="s">
        <v>27</v>
      </c>
      <c r="M234" s="21"/>
      <c r="N234" s="3"/>
      <c r="O234" s="3">
        <v>5.1689999999999996</v>
      </c>
      <c r="P234" s="3">
        <v>6.6740000000000004</v>
      </c>
      <c r="Q234" s="3">
        <v>29.169</v>
      </c>
      <c r="R234" s="3"/>
      <c r="S234" s="3">
        <f t="shared" si="21"/>
        <v>41.012</v>
      </c>
      <c r="T234" s="223"/>
    </row>
    <row r="235" spans="1:20" x14ac:dyDescent="0.25">
      <c r="A235" s="268"/>
      <c r="B235" s="60"/>
      <c r="C235" s="212"/>
      <c r="D235" s="212"/>
      <c r="E235" s="195"/>
      <c r="F235" s="212"/>
      <c r="G235" s="195"/>
      <c r="H235" s="195"/>
      <c r="I235" s="195"/>
      <c r="J235" s="60" t="s">
        <v>63</v>
      </c>
      <c r="K235" s="195"/>
      <c r="L235" s="21" t="s">
        <v>34</v>
      </c>
      <c r="M235" s="21"/>
      <c r="N235" s="3"/>
      <c r="O235" s="3">
        <v>6</v>
      </c>
      <c r="P235" s="3">
        <v>0</v>
      </c>
      <c r="Q235" s="3">
        <v>0</v>
      </c>
      <c r="R235" s="3"/>
      <c r="S235" s="3">
        <f t="shared" si="21"/>
        <v>6</v>
      </c>
      <c r="T235" s="223"/>
    </row>
    <row r="236" spans="1:20" ht="15.75" customHeight="1" x14ac:dyDescent="0.25">
      <c r="A236" s="268"/>
      <c r="B236" s="60"/>
      <c r="C236" s="241"/>
      <c r="D236" s="212"/>
      <c r="E236" s="195"/>
      <c r="F236" s="212"/>
      <c r="G236" s="195"/>
      <c r="H236" s="195"/>
      <c r="I236" s="195"/>
      <c r="J236" s="60" t="s">
        <v>66</v>
      </c>
      <c r="K236" s="199"/>
      <c r="L236" s="21" t="s">
        <v>52</v>
      </c>
      <c r="M236" s="21"/>
      <c r="N236" s="3"/>
      <c r="O236" s="3">
        <v>2.6360000000000001</v>
      </c>
      <c r="P236" s="3">
        <v>4.0640000000000001</v>
      </c>
      <c r="Q236" s="3">
        <v>5.1790000000000003</v>
      </c>
      <c r="R236" s="3"/>
      <c r="S236" s="3">
        <f t="shared" si="21"/>
        <v>11.879000000000001</v>
      </c>
      <c r="T236" s="223"/>
    </row>
    <row r="237" spans="1:20" ht="15.75" customHeight="1" x14ac:dyDescent="0.25">
      <c r="A237" s="268"/>
      <c r="B237" s="60"/>
      <c r="C237" s="221" t="s">
        <v>117</v>
      </c>
      <c r="D237" s="212"/>
      <c r="E237" s="195"/>
      <c r="F237" s="212"/>
      <c r="G237" s="195"/>
      <c r="H237" s="195"/>
      <c r="I237" s="195"/>
      <c r="J237" s="60" t="s">
        <v>63</v>
      </c>
      <c r="K237" s="204">
        <v>457</v>
      </c>
      <c r="L237" s="21" t="s">
        <v>21</v>
      </c>
      <c r="M237" s="21"/>
      <c r="N237" s="3"/>
      <c r="O237" s="3">
        <v>14.36</v>
      </c>
      <c r="P237" s="3">
        <v>18.515000000000001</v>
      </c>
      <c r="Q237" s="3">
        <v>22.91</v>
      </c>
      <c r="R237" s="3"/>
      <c r="S237" s="3">
        <f t="shared" ref="S237:S260" si="23">O237+P237+Q237</f>
        <v>55.784999999999997</v>
      </c>
      <c r="T237" s="223"/>
    </row>
    <row r="238" spans="1:20" x14ac:dyDescent="0.25">
      <c r="A238" s="268"/>
      <c r="B238" s="60"/>
      <c r="C238" s="212"/>
      <c r="D238" s="212"/>
      <c r="E238" s="195"/>
      <c r="F238" s="212"/>
      <c r="G238" s="195"/>
      <c r="H238" s="195"/>
      <c r="I238" s="195"/>
      <c r="J238" s="60" t="s">
        <v>66</v>
      </c>
      <c r="K238" s="195"/>
      <c r="L238" s="21" t="s">
        <v>21</v>
      </c>
      <c r="M238" s="21"/>
      <c r="N238" s="3"/>
      <c r="O238" s="3">
        <v>1.804</v>
      </c>
      <c r="P238" s="3">
        <v>0</v>
      </c>
      <c r="Q238" s="3">
        <v>0</v>
      </c>
      <c r="R238" s="3"/>
      <c r="S238" s="3">
        <f t="shared" si="23"/>
        <v>1.804</v>
      </c>
      <c r="T238" s="223"/>
    </row>
    <row r="239" spans="1:20" x14ac:dyDescent="0.25">
      <c r="A239" s="268"/>
      <c r="B239" s="60"/>
      <c r="C239" s="212"/>
      <c r="D239" s="212"/>
      <c r="E239" s="195"/>
      <c r="F239" s="212"/>
      <c r="G239" s="195"/>
      <c r="H239" s="195"/>
      <c r="I239" s="195"/>
      <c r="J239" s="60" t="s">
        <v>63</v>
      </c>
      <c r="K239" s="195"/>
      <c r="L239" s="21" t="s">
        <v>23</v>
      </c>
      <c r="M239" s="21"/>
      <c r="N239" s="3"/>
      <c r="O239" s="3">
        <v>287.44499999999999</v>
      </c>
      <c r="P239" s="3">
        <v>390.65600000000001</v>
      </c>
      <c r="Q239" s="3">
        <v>46.944000000000003</v>
      </c>
      <c r="R239" s="3"/>
      <c r="S239" s="3">
        <f t="shared" si="23"/>
        <v>725.04499999999996</v>
      </c>
      <c r="T239" s="223"/>
    </row>
    <row r="240" spans="1:20" x14ac:dyDescent="0.25">
      <c r="A240" s="268"/>
      <c r="B240" s="60"/>
      <c r="C240" s="212"/>
      <c r="D240" s="212"/>
      <c r="E240" s="195"/>
      <c r="F240" s="212"/>
      <c r="G240" s="195"/>
      <c r="H240" s="195"/>
      <c r="I240" s="195"/>
      <c r="J240" s="60" t="s">
        <v>66</v>
      </c>
      <c r="K240" s="195"/>
      <c r="L240" s="21" t="s">
        <v>23</v>
      </c>
      <c r="M240" s="21"/>
      <c r="N240" s="3"/>
      <c r="O240" s="3">
        <v>61.765999999999998</v>
      </c>
      <c r="P240" s="3">
        <v>49.929000000000002</v>
      </c>
      <c r="Q240" s="3">
        <v>401.43200000000002</v>
      </c>
      <c r="R240" s="3"/>
      <c r="S240" s="3">
        <f t="shared" si="23"/>
        <v>513.12699999999995</v>
      </c>
      <c r="T240" s="223"/>
    </row>
    <row r="241" spans="1:20" x14ac:dyDescent="0.25">
      <c r="A241" s="268"/>
      <c r="B241" s="60"/>
      <c r="C241" s="212"/>
      <c r="D241" s="212"/>
      <c r="E241" s="195"/>
      <c r="F241" s="212"/>
      <c r="G241" s="195"/>
      <c r="H241" s="195"/>
      <c r="I241" s="195"/>
      <c r="J241" s="60" t="s">
        <v>63</v>
      </c>
      <c r="K241" s="195"/>
      <c r="L241" s="21" t="s">
        <v>24</v>
      </c>
      <c r="M241" s="21"/>
      <c r="N241" s="3"/>
      <c r="O241" s="3">
        <v>0.96799999999999997</v>
      </c>
      <c r="P241" s="3">
        <v>1.18</v>
      </c>
      <c r="Q241" s="3">
        <v>1.5</v>
      </c>
      <c r="R241" s="3"/>
      <c r="S241" s="3">
        <f t="shared" si="23"/>
        <v>3.6479999999999997</v>
      </c>
      <c r="T241" s="223"/>
    </row>
    <row r="242" spans="1:20" x14ac:dyDescent="0.25">
      <c r="A242" s="268"/>
      <c r="B242" s="60"/>
      <c r="C242" s="212"/>
      <c r="D242" s="212"/>
      <c r="E242" s="195"/>
      <c r="F242" s="212"/>
      <c r="G242" s="195"/>
      <c r="H242" s="195"/>
      <c r="I242" s="195"/>
      <c r="J242" s="60" t="s">
        <v>63</v>
      </c>
      <c r="K242" s="195"/>
      <c r="L242" s="21" t="s">
        <v>47</v>
      </c>
      <c r="M242" s="21"/>
      <c r="N242" s="3"/>
      <c r="O242" s="3">
        <v>2.7</v>
      </c>
      <c r="P242" s="3">
        <v>0.9</v>
      </c>
      <c r="Q242" s="3">
        <v>3</v>
      </c>
      <c r="R242" s="3"/>
      <c r="S242" s="3">
        <f t="shared" si="23"/>
        <v>6.6</v>
      </c>
      <c r="T242" s="223"/>
    </row>
    <row r="243" spans="1:20" x14ac:dyDescent="0.25">
      <c r="A243" s="268"/>
      <c r="B243" s="60"/>
      <c r="C243" s="212"/>
      <c r="D243" s="212"/>
      <c r="E243" s="195"/>
      <c r="F243" s="212"/>
      <c r="G243" s="195"/>
      <c r="H243" s="195"/>
      <c r="I243" s="195"/>
      <c r="J243" s="60" t="s">
        <v>63</v>
      </c>
      <c r="K243" s="195"/>
      <c r="L243" s="21" t="s">
        <v>25</v>
      </c>
      <c r="M243" s="21"/>
      <c r="N243" s="3"/>
      <c r="O243" s="3">
        <v>35.988999999999997</v>
      </c>
      <c r="P243" s="3">
        <v>57.247999999999998</v>
      </c>
      <c r="Q243" s="3">
        <v>153.648</v>
      </c>
      <c r="R243" s="3"/>
      <c r="S243" s="3">
        <f t="shared" si="23"/>
        <v>246.88499999999999</v>
      </c>
      <c r="T243" s="223"/>
    </row>
    <row r="244" spans="1:20" ht="18" customHeight="1" x14ac:dyDescent="0.25">
      <c r="A244" s="268"/>
      <c r="B244" s="60"/>
      <c r="C244" s="241"/>
      <c r="D244" s="212"/>
      <c r="E244" s="195"/>
      <c r="F244" s="212"/>
      <c r="G244" s="195"/>
      <c r="H244" s="195"/>
      <c r="I244" s="195"/>
      <c r="J244" s="60" t="s">
        <v>63</v>
      </c>
      <c r="K244" s="199"/>
      <c r="L244" s="21" t="s">
        <v>26</v>
      </c>
      <c r="M244" s="21"/>
      <c r="N244" s="3"/>
      <c r="O244" s="3">
        <v>8.1829999999999998</v>
      </c>
      <c r="P244" s="3">
        <v>1.45</v>
      </c>
      <c r="Q244" s="3">
        <v>6</v>
      </c>
      <c r="R244" s="3"/>
      <c r="S244" s="3">
        <f t="shared" si="23"/>
        <v>15.632999999999999</v>
      </c>
      <c r="T244" s="223"/>
    </row>
    <row r="245" spans="1:20" ht="18" customHeight="1" x14ac:dyDescent="0.25">
      <c r="A245" s="268"/>
      <c r="B245" s="60"/>
      <c r="C245" s="221" t="s">
        <v>123</v>
      </c>
      <c r="D245" s="212"/>
      <c r="E245" s="195"/>
      <c r="F245" s="212"/>
      <c r="G245" s="195"/>
      <c r="H245" s="195"/>
      <c r="I245" s="195"/>
      <c r="J245" s="106" t="s">
        <v>63</v>
      </c>
      <c r="K245" s="204">
        <v>458</v>
      </c>
      <c r="L245" s="107" t="s">
        <v>21</v>
      </c>
      <c r="M245" s="107"/>
      <c r="N245" s="3"/>
      <c r="O245" s="3">
        <v>0</v>
      </c>
      <c r="P245" s="3">
        <v>35.314999999999998</v>
      </c>
      <c r="Q245" s="3">
        <v>34.511000000000003</v>
      </c>
      <c r="R245" s="3"/>
      <c r="S245" s="3">
        <f t="shared" si="23"/>
        <v>69.825999999999993</v>
      </c>
      <c r="T245" s="223"/>
    </row>
    <row r="246" spans="1:20" x14ac:dyDescent="0.25">
      <c r="A246" s="268"/>
      <c r="B246" s="60"/>
      <c r="C246" s="212"/>
      <c r="D246" s="212"/>
      <c r="E246" s="195"/>
      <c r="F246" s="212"/>
      <c r="G246" s="195"/>
      <c r="H246" s="195"/>
      <c r="I246" s="195"/>
      <c r="J246" s="106" t="s">
        <v>63</v>
      </c>
      <c r="K246" s="195"/>
      <c r="L246" s="107" t="s">
        <v>31</v>
      </c>
      <c r="M246" s="107"/>
      <c r="N246" s="3"/>
      <c r="O246" s="3">
        <v>0</v>
      </c>
      <c r="P246" s="3">
        <v>14.7</v>
      </c>
      <c r="Q246" s="3">
        <v>32</v>
      </c>
      <c r="R246" s="3"/>
      <c r="S246" s="3">
        <f t="shared" si="23"/>
        <v>46.7</v>
      </c>
      <c r="T246" s="223"/>
    </row>
    <row r="247" spans="1:20" x14ac:dyDescent="0.25">
      <c r="A247" s="268"/>
      <c r="B247" s="60"/>
      <c r="C247" s="212"/>
      <c r="D247" s="212"/>
      <c r="E247" s="195"/>
      <c r="F247" s="212"/>
      <c r="G247" s="195"/>
      <c r="H247" s="195"/>
      <c r="I247" s="195"/>
      <c r="J247" s="106" t="s">
        <v>63</v>
      </c>
      <c r="K247" s="195"/>
      <c r="L247" s="107" t="s">
        <v>40</v>
      </c>
      <c r="M247" s="107"/>
      <c r="N247" s="3"/>
      <c r="O247" s="3">
        <v>0</v>
      </c>
      <c r="P247" s="3">
        <v>0</v>
      </c>
      <c r="Q247" s="3">
        <v>25</v>
      </c>
      <c r="R247" s="3"/>
      <c r="S247" s="3">
        <f t="shared" si="23"/>
        <v>25</v>
      </c>
      <c r="T247" s="223"/>
    </row>
    <row r="248" spans="1:20" x14ac:dyDescent="0.25">
      <c r="A248" s="268"/>
      <c r="B248" s="60"/>
      <c r="C248" s="212"/>
      <c r="D248" s="212"/>
      <c r="E248" s="195"/>
      <c r="F248" s="212"/>
      <c r="G248" s="195"/>
      <c r="H248" s="195"/>
      <c r="I248" s="195"/>
      <c r="J248" s="106" t="s">
        <v>63</v>
      </c>
      <c r="K248" s="195"/>
      <c r="L248" s="107" t="s">
        <v>32</v>
      </c>
      <c r="M248" s="107"/>
      <c r="N248" s="3"/>
      <c r="O248" s="3">
        <v>0</v>
      </c>
      <c r="P248" s="3">
        <v>7.05</v>
      </c>
      <c r="Q248" s="3">
        <v>0.61099999999999999</v>
      </c>
      <c r="R248" s="3"/>
      <c r="S248" s="3">
        <f t="shared" si="23"/>
        <v>7.6609999999999996</v>
      </c>
      <c r="T248" s="223"/>
    </row>
    <row r="249" spans="1:20" x14ac:dyDescent="0.25">
      <c r="A249" s="268"/>
      <c r="B249" s="60"/>
      <c r="C249" s="212"/>
      <c r="D249" s="212"/>
      <c r="E249" s="195"/>
      <c r="F249" s="212"/>
      <c r="G249" s="195"/>
      <c r="H249" s="195"/>
      <c r="I249" s="195"/>
      <c r="J249" s="106" t="s">
        <v>63</v>
      </c>
      <c r="K249" s="195"/>
      <c r="L249" s="107" t="s">
        <v>33</v>
      </c>
      <c r="M249" s="107"/>
      <c r="N249" s="3"/>
      <c r="O249" s="3">
        <v>0</v>
      </c>
      <c r="P249" s="3">
        <v>123.327</v>
      </c>
      <c r="Q249" s="3">
        <v>0.84</v>
      </c>
      <c r="R249" s="3"/>
      <c r="S249" s="3">
        <f t="shared" si="23"/>
        <v>124.167</v>
      </c>
      <c r="T249" s="223"/>
    </row>
    <row r="250" spans="1:20" x14ac:dyDescent="0.25">
      <c r="A250" s="268"/>
      <c r="B250" s="60"/>
      <c r="C250" s="212"/>
      <c r="D250" s="212"/>
      <c r="E250" s="195"/>
      <c r="F250" s="212"/>
      <c r="G250" s="195"/>
      <c r="H250" s="195"/>
      <c r="I250" s="195"/>
      <c r="J250" s="106" t="s">
        <v>63</v>
      </c>
      <c r="K250" s="195"/>
      <c r="L250" s="107" t="s">
        <v>34</v>
      </c>
      <c r="M250" s="107"/>
      <c r="N250" s="3"/>
      <c r="O250" s="3">
        <v>0</v>
      </c>
      <c r="P250" s="3">
        <v>1.232</v>
      </c>
      <c r="Q250" s="3">
        <v>0</v>
      </c>
      <c r="R250" s="3"/>
      <c r="S250" s="3">
        <f t="shared" si="23"/>
        <v>1.232</v>
      </c>
      <c r="T250" s="223"/>
    </row>
    <row r="251" spans="1:20" x14ac:dyDescent="0.25">
      <c r="A251" s="268"/>
      <c r="B251" s="60"/>
      <c r="C251" s="212"/>
      <c r="D251" s="212"/>
      <c r="E251" s="195"/>
      <c r="F251" s="212"/>
      <c r="G251" s="195"/>
      <c r="H251" s="195"/>
      <c r="I251" s="195"/>
      <c r="J251" s="106" t="s">
        <v>63</v>
      </c>
      <c r="K251" s="195"/>
      <c r="L251" s="107" t="s">
        <v>35</v>
      </c>
      <c r="M251" s="107"/>
      <c r="N251" s="3"/>
      <c r="O251" s="3">
        <v>0</v>
      </c>
      <c r="P251" s="3">
        <v>26.951000000000001</v>
      </c>
      <c r="Q251" s="3">
        <v>58.546999999999997</v>
      </c>
      <c r="R251" s="3"/>
      <c r="S251" s="3">
        <f t="shared" si="23"/>
        <v>85.49799999999999</v>
      </c>
      <c r="T251" s="223"/>
    </row>
    <row r="252" spans="1:20" x14ac:dyDescent="0.25">
      <c r="A252" s="268"/>
      <c r="B252" s="60"/>
      <c r="C252" s="212"/>
      <c r="D252" s="212"/>
      <c r="E252" s="195"/>
      <c r="F252" s="212"/>
      <c r="G252" s="195"/>
      <c r="H252" s="195"/>
      <c r="I252" s="195"/>
      <c r="J252" s="106" t="s">
        <v>63</v>
      </c>
      <c r="K252" s="195"/>
      <c r="L252" s="107" t="s">
        <v>152</v>
      </c>
      <c r="M252" s="107"/>
      <c r="N252" s="3"/>
      <c r="O252" s="3">
        <v>0</v>
      </c>
      <c r="P252" s="3">
        <v>0</v>
      </c>
      <c r="Q252" s="3">
        <v>1.5780000000000001</v>
      </c>
      <c r="R252" s="3"/>
      <c r="S252" s="3">
        <f t="shared" si="23"/>
        <v>1.5780000000000001</v>
      </c>
      <c r="T252" s="223"/>
    </row>
    <row r="253" spans="1:20" x14ac:dyDescent="0.25">
      <c r="A253" s="268"/>
      <c r="B253" s="60"/>
      <c r="C253" s="212"/>
      <c r="D253" s="212"/>
      <c r="E253" s="195"/>
      <c r="F253" s="212"/>
      <c r="G253" s="195"/>
      <c r="H253" s="195"/>
      <c r="I253" s="195"/>
      <c r="J253" s="106" t="s">
        <v>63</v>
      </c>
      <c r="K253" s="195"/>
      <c r="L253" s="107" t="s">
        <v>36</v>
      </c>
      <c r="M253" s="107"/>
      <c r="N253" s="3"/>
      <c r="O253" s="3">
        <v>0</v>
      </c>
      <c r="P253" s="3">
        <v>1.198</v>
      </c>
      <c r="Q253" s="3">
        <v>0.47</v>
      </c>
      <c r="R253" s="3"/>
      <c r="S253" s="3">
        <f t="shared" si="23"/>
        <v>1.6679999999999999</v>
      </c>
      <c r="T253" s="223"/>
    </row>
    <row r="254" spans="1:20" x14ac:dyDescent="0.25">
      <c r="A254" s="268"/>
      <c r="B254" s="60"/>
      <c r="C254" s="212"/>
      <c r="D254" s="212"/>
      <c r="E254" s="195"/>
      <c r="F254" s="212"/>
      <c r="G254" s="195"/>
      <c r="H254" s="195"/>
      <c r="I254" s="195"/>
      <c r="J254" s="106" t="s">
        <v>63</v>
      </c>
      <c r="K254" s="195"/>
      <c r="L254" s="107" t="s">
        <v>37</v>
      </c>
      <c r="M254" s="107"/>
      <c r="N254" s="3"/>
      <c r="O254" s="3">
        <v>0</v>
      </c>
      <c r="P254" s="3">
        <v>30.91</v>
      </c>
      <c r="Q254" s="3">
        <v>6.3390000000000004</v>
      </c>
      <c r="R254" s="3"/>
      <c r="S254" s="3">
        <f t="shared" si="23"/>
        <v>37.249000000000002</v>
      </c>
      <c r="T254" s="223"/>
    </row>
    <row r="255" spans="1:20" x14ac:dyDescent="0.25">
      <c r="A255" s="268"/>
      <c r="B255" s="60"/>
      <c r="C255" s="212"/>
      <c r="D255" s="212"/>
      <c r="E255" s="195"/>
      <c r="F255" s="212"/>
      <c r="G255" s="195"/>
      <c r="H255" s="195"/>
      <c r="I255" s="195"/>
      <c r="J255" s="106" t="s">
        <v>63</v>
      </c>
      <c r="K255" s="195"/>
      <c r="L255" s="107" t="s">
        <v>38</v>
      </c>
      <c r="M255" s="107"/>
      <c r="N255" s="3"/>
      <c r="O255" s="3">
        <v>0</v>
      </c>
      <c r="P255" s="3">
        <v>11.884</v>
      </c>
      <c r="Q255" s="3">
        <v>9.6620000000000008</v>
      </c>
      <c r="R255" s="3"/>
      <c r="S255" s="3">
        <f t="shared" si="23"/>
        <v>21.545999999999999</v>
      </c>
      <c r="T255" s="223"/>
    </row>
    <row r="256" spans="1:20" x14ac:dyDescent="0.25">
      <c r="A256" s="268"/>
      <c r="B256" s="60"/>
      <c r="C256" s="212"/>
      <c r="D256" s="212"/>
      <c r="E256" s="195"/>
      <c r="F256" s="212"/>
      <c r="G256" s="195"/>
      <c r="H256" s="195"/>
      <c r="I256" s="195"/>
      <c r="J256" s="106" t="s">
        <v>63</v>
      </c>
      <c r="K256" s="195"/>
      <c r="L256" s="107" t="s">
        <v>42</v>
      </c>
      <c r="M256" s="107"/>
      <c r="N256" s="3"/>
      <c r="O256" s="3">
        <v>0</v>
      </c>
      <c r="P256" s="3">
        <v>206.209</v>
      </c>
      <c r="Q256" s="3">
        <v>228.25800000000001</v>
      </c>
      <c r="R256" s="3"/>
      <c r="S256" s="3">
        <f t="shared" si="23"/>
        <v>434.46699999999998</v>
      </c>
      <c r="T256" s="223"/>
    </row>
    <row r="257" spans="1:20" x14ac:dyDescent="0.25">
      <c r="A257" s="268"/>
      <c r="B257" s="60"/>
      <c r="C257" s="212"/>
      <c r="D257" s="212"/>
      <c r="E257" s="195"/>
      <c r="F257" s="212"/>
      <c r="G257" s="195"/>
      <c r="H257" s="195"/>
      <c r="I257" s="195"/>
      <c r="J257" s="60" t="s">
        <v>66</v>
      </c>
      <c r="K257" s="195"/>
      <c r="L257" s="107" t="s">
        <v>42</v>
      </c>
      <c r="M257" s="107"/>
      <c r="N257" s="3"/>
      <c r="O257" s="3">
        <v>0</v>
      </c>
      <c r="P257" s="3">
        <v>1721.289</v>
      </c>
      <c r="Q257" s="3">
        <v>564.23199999999997</v>
      </c>
      <c r="R257" s="3"/>
      <c r="S257" s="3">
        <f t="shared" si="23"/>
        <v>2285.5209999999997</v>
      </c>
      <c r="T257" s="223"/>
    </row>
    <row r="258" spans="1:20" x14ac:dyDescent="0.25">
      <c r="A258" s="268"/>
      <c r="B258" s="60"/>
      <c r="C258" s="212"/>
      <c r="D258" s="212"/>
      <c r="E258" s="195"/>
      <c r="F258" s="212"/>
      <c r="G258" s="195"/>
      <c r="H258" s="195"/>
      <c r="I258" s="195"/>
      <c r="J258" s="106" t="s">
        <v>63</v>
      </c>
      <c r="K258" s="195"/>
      <c r="L258" s="107" t="s">
        <v>56</v>
      </c>
      <c r="M258" s="107"/>
      <c r="N258" s="3"/>
      <c r="O258" s="3">
        <v>0</v>
      </c>
      <c r="P258" s="3">
        <v>105.675</v>
      </c>
      <c r="Q258" s="3">
        <v>0</v>
      </c>
      <c r="R258" s="3"/>
      <c r="S258" s="3">
        <f t="shared" si="23"/>
        <v>105.675</v>
      </c>
      <c r="T258" s="223"/>
    </row>
    <row r="259" spans="1:20" x14ac:dyDescent="0.25">
      <c r="A259" s="268"/>
      <c r="B259" s="60"/>
      <c r="C259" s="212"/>
      <c r="D259" s="212"/>
      <c r="E259" s="195"/>
      <c r="F259" s="212"/>
      <c r="G259" s="195"/>
      <c r="H259" s="195"/>
      <c r="I259" s="195"/>
      <c r="J259" s="106" t="s">
        <v>63</v>
      </c>
      <c r="K259" s="195"/>
      <c r="L259" s="107" t="s">
        <v>59</v>
      </c>
      <c r="M259" s="107"/>
      <c r="N259" s="3"/>
      <c r="O259" s="3">
        <v>0</v>
      </c>
      <c r="P259" s="3">
        <v>0</v>
      </c>
      <c r="Q259" s="3">
        <v>47.329000000000001</v>
      </c>
      <c r="R259" s="3"/>
      <c r="S259" s="3">
        <f t="shared" si="23"/>
        <v>47.329000000000001</v>
      </c>
      <c r="T259" s="223"/>
    </row>
    <row r="260" spans="1:20" x14ac:dyDescent="0.25">
      <c r="A260" s="268"/>
      <c r="B260" s="60"/>
      <c r="C260" s="212"/>
      <c r="D260" s="212"/>
      <c r="E260" s="195"/>
      <c r="F260" s="212"/>
      <c r="G260" s="195"/>
      <c r="H260" s="195"/>
      <c r="I260" s="195"/>
      <c r="J260" s="60" t="s">
        <v>66</v>
      </c>
      <c r="K260" s="195"/>
      <c r="L260" s="107" t="s">
        <v>163</v>
      </c>
      <c r="M260" s="107"/>
      <c r="N260" s="3"/>
      <c r="O260" s="3">
        <v>0</v>
      </c>
      <c r="P260" s="3">
        <v>6</v>
      </c>
      <c r="Q260" s="3">
        <v>0</v>
      </c>
      <c r="R260" s="3"/>
      <c r="S260" s="3">
        <f t="shared" si="23"/>
        <v>6</v>
      </c>
      <c r="T260" s="223"/>
    </row>
    <row r="261" spans="1:20" x14ac:dyDescent="0.25">
      <c r="A261" s="268"/>
      <c r="B261" s="60"/>
      <c r="C261" s="204" t="s">
        <v>124</v>
      </c>
      <c r="D261" s="212"/>
      <c r="E261" s="195"/>
      <c r="F261" s="212"/>
      <c r="G261" s="195"/>
      <c r="H261" s="195"/>
      <c r="I261" s="195"/>
      <c r="J261" s="60" t="s">
        <v>63</v>
      </c>
      <c r="K261" s="204">
        <v>459</v>
      </c>
      <c r="L261" s="52" t="s">
        <v>21</v>
      </c>
      <c r="M261" s="52"/>
      <c r="N261" s="3"/>
      <c r="O261" s="3">
        <v>24.981999999999999</v>
      </c>
      <c r="P261" s="3">
        <v>34.530999999999999</v>
      </c>
      <c r="Q261" s="3">
        <v>34.942</v>
      </c>
      <c r="R261" s="3"/>
      <c r="S261" s="3">
        <f t="shared" ref="S261:S292" si="24">N261+O261+P261+Q261+R261</f>
        <v>94.454999999999998</v>
      </c>
      <c r="T261" s="223"/>
    </row>
    <row r="262" spans="1:20" x14ac:dyDescent="0.25">
      <c r="A262" s="268"/>
      <c r="B262" s="60"/>
      <c r="C262" s="195"/>
      <c r="D262" s="212"/>
      <c r="E262" s="195"/>
      <c r="F262" s="212"/>
      <c r="G262" s="195"/>
      <c r="H262" s="195"/>
      <c r="I262" s="195"/>
      <c r="J262" s="60" t="s">
        <v>66</v>
      </c>
      <c r="K262" s="195"/>
      <c r="L262" s="52" t="s">
        <v>21</v>
      </c>
      <c r="M262" s="52"/>
      <c r="N262" s="3"/>
      <c r="O262" s="3">
        <v>1.7789999999999999</v>
      </c>
      <c r="P262" s="3">
        <v>0</v>
      </c>
      <c r="Q262" s="3">
        <v>61.621000000000002</v>
      </c>
      <c r="R262" s="3"/>
      <c r="S262" s="3">
        <f t="shared" si="24"/>
        <v>63.400000000000006</v>
      </c>
      <c r="T262" s="223"/>
    </row>
    <row r="263" spans="1:20" x14ac:dyDescent="0.25">
      <c r="A263" s="268"/>
      <c r="B263" s="60"/>
      <c r="C263" s="195"/>
      <c r="D263" s="212"/>
      <c r="E263" s="195"/>
      <c r="F263" s="212"/>
      <c r="G263" s="195"/>
      <c r="H263" s="195"/>
      <c r="I263" s="195"/>
      <c r="J263" s="60" t="s">
        <v>63</v>
      </c>
      <c r="K263" s="195"/>
      <c r="L263" s="52" t="s">
        <v>23</v>
      </c>
      <c r="M263" s="52"/>
      <c r="N263" s="3"/>
      <c r="O263" s="3">
        <v>1.0880000000000001</v>
      </c>
      <c r="P263" s="3">
        <v>1.1000000000000001</v>
      </c>
      <c r="Q263" s="3">
        <v>1.274</v>
      </c>
      <c r="R263" s="3"/>
      <c r="S263" s="3">
        <f t="shared" si="24"/>
        <v>3.4620000000000002</v>
      </c>
      <c r="T263" s="223"/>
    </row>
    <row r="264" spans="1:20" x14ac:dyDescent="0.25">
      <c r="A264" s="268"/>
      <c r="B264" s="60"/>
      <c r="C264" s="195"/>
      <c r="D264" s="212"/>
      <c r="E264" s="195"/>
      <c r="F264" s="212"/>
      <c r="G264" s="195"/>
      <c r="H264" s="195"/>
      <c r="I264" s="195"/>
      <c r="J264" s="60" t="s">
        <v>63</v>
      </c>
      <c r="K264" s="195"/>
      <c r="L264" s="52" t="s">
        <v>28</v>
      </c>
      <c r="M264" s="52"/>
      <c r="N264" s="3"/>
      <c r="O264" s="3">
        <v>50.93</v>
      </c>
      <c r="P264" s="3">
        <v>67.09</v>
      </c>
      <c r="Q264" s="3">
        <v>89.686999999999998</v>
      </c>
      <c r="R264" s="3"/>
      <c r="S264" s="3">
        <f t="shared" si="24"/>
        <v>207.70699999999999</v>
      </c>
      <c r="T264" s="223"/>
    </row>
    <row r="265" spans="1:20" x14ac:dyDescent="0.25">
      <c r="A265" s="268"/>
      <c r="B265" s="60"/>
      <c r="C265" s="195"/>
      <c r="D265" s="212"/>
      <c r="E265" s="195"/>
      <c r="F265" s="212"/>
      <c r="G265" s="195"/>
      <c r="H265" s="195"/>
      <c r="I265" s="195"/>
      <c r="J265" s="60" t="s">
        <v>63</v>
      </c>
      <c r="K265" s="195"/>
      <c r="L265" s="52" t="s">
        <v>22</v>
      </c>
      <c r="M265" s="52"/>
      <c r="N265" s="3"/>
      <c r="O265" s="3">
        <v>2.5999999999999999E-2</v>
      </c>
      <c r="P265" s="3">
        <v>34.610999999999997</v>
      </c>
      <c r="Q265" s="3">
        <v>0.53700000000000003</v>
      </c>
      <c r="R265" s="3"/>
      <c r="S265" s="3">
        <f t="shared" si="24"/>
        <v>35.173999999999999</v>
      </c>
      <c r="T265" s="223"/>
    </row>
    <row r="266" spans="1:20" x14ac:dyDescent="0.25">
      <c r="A266" s="268"/>
      <c r="B266" s="60"/>
      <c r="C266" s="195"/>
      <c r="D266" s="212"/>
      <c r="E266" s="195"/>
      <c r="F266" s="212"/>
      <c r="G266" s="195"/>
      <c r="H266" s="195"/>
      <c r="I266" s="195"/>
      <c r="J266" s="60" t="s">
        <v>63</v>
      </c>
      <c r="K266" s="195"/>
      <c r="L266" s="52" t="s">
        <v>26</v>
      </c>
      <c r="M266" s="52"/>
      <c r="N266" s="3"/>
      <c r="O266" s="3">
        <v>1.6990000000000001</v>
      </c>
      <c r="P266" s="3">
        <v>4.3769999999999998</v>
      </c>
      <c r="Q266" s="3">
        <v>3.55</v>
      </c>
      <c r="R266" s="3"/>
      <c r="S266" s="3">
        <f t="shared" si="24"/>
        <v>9.6259999999999994</v>
      </c>
      <c r="T266" s="223"/>
    </row>
    <row r="267" spans="1:20" x14ac:dyDescent="0.25">
      <c r="A267" s="268"/>
      <c r="B267" s="60"/>
      <c r="C267" s="195"/>
      <c r="D267" s="212"/>
      <c r="E267" s="195"/>
      <c r="F267" s="212"/>
      <c r="G267" s="195"/>
      <c r="H267" s="195"/>
      <c r="I267" s="195"/>
      <c r="J267" s="60" t="s">
        <v>63</v>
      </c>
      <c r="K267" s="195"/>
      <c r="L267" s="52" t="s">
        <v>40</v>
      </c>
      <c r="M267" s="52"/>
      <c r="N267" s="3"/>
      <c r="O267" s="3">
        <v>0.23899999999999999</v>
      </c>
      <c r="P267" s="3">
        <v>9.1259999999999994</v>
      </c>
      <c r="Q267" s="3">
        <v>2.3199999999999998</v>
      </c>
      <c r="R267" s="3"/>
      <c r="S267" s="3">
        <f t="shared" si="24"/>
        <v>11.685</v>
      </c>
      <c r="T267" s="223"/>
    </row>
    <row r="268" spans="1:20" x14ac:dyDescent="0.25">
      <c r="A268" s="268"/>
      <c r="B268" s="60"/>
      <c r="C268" s="195"/>
      <c r="D268" s="212"/>
      <c r="E268" s="195"/>
      <c r="F268" s="212"/>
      <c r="G268" s="195"/>
      <c r="H268" s="195"/>
      <c r="I268" s="195"/>
      <c r="J268" s="60" t="s">
        <v>63</v>
      </c>
      <c r="K268" s="195"/>
      <c r="L268" s="52" t="s">
        <v>33</v>
      </c>
      <c r="M268" s="52"/>
      <c r="N268" s="3"/>
      <c r="O268" s="3">
        <v>0.61799999999999999</v>
      </c>
      <c r="P268" s="3">
        <v>0</v>
      </c>
      <c r="Q268" s="3">
        <v>3.1E-2</v>
      </c>
      <c r="R268" s="3"/>
      <c r="S268" s="3">
        <f t="shared" si="24"/>
        <v>0.64900000000000002</v>
      </c>
      <c r="T268" s="223"/>
    </row>
    <row r="269" spans="1:20" x14ac:dyDescent="0.25">
      <c r="A269" s="268"/>
      <c r="B269" s="60"/>
      <c r="C269" s="195"/>
      <c r="D269" s="212"/>
      <c r="E269" s="195"/>
      <c r="F269" s="212"/>
      <c r="G269" s="195"/>
      <c r="H269" s="195"/>
      <c r="I269" s="195"/>
      <c r="J269" s="60" t="s">
        <v>66</v>
      </c>
      <c r="K269" s="195"/>
      <c r="L269" s="52" t="s">
        <v>33</v>
      </c>
      <c r="M269" s="52"/>
      <c r="N269" s="3"/>
      <c r="O269" s="3">
        <v>242.4</v>
      </c>
      <c r="P269" s="3">
        <v>338.95499999999998</v>
      </c>
      <c r="Q269" s="3">
        <v>332.53800000000001</v>
      </c>
      <c r="R269" s="3"/>
      <c r="S269" s="3">
        <f t="shared" si="24"/>
        <v>913.89300000000003</v>
      </c>
      <c r="T269" s="223"/>
    </row>
    <row r="270" spans="1:20" x14ac:dyDescent="0.25">
      <c r="A270" s="268"/>
      <c r="B270" s="60"/>
      <c r="C270" s="195"/>
      <c r="D270" s="212"/>
      <c r="E270" s="195"/>
      <c r="F270" s="212"/>
      <c r="G270" s="195"/>
      <c r="H270" s="195"/>
      <c r="I270" s="195"/>
      <c r="J270" s="60" t="s">
        <v>63</v>
      </c>
      <c r="K270" s="195"/>
      <c r="L270" s="52" t="s">
        <v>34</v>
      </c>
      <c r="M270" s="52"/>
      <c r="N270" s="3"/>
      <c r="O270" s="3">
        <v>0.14299999999999999</v>
      </c>
      <c r="P270" s="3">
        <v>0.14299999999999999</v>
      </c>
      <c r="Q270" s="3">
        <v>30.85</v>
      </c>
      <c r="R270" s="3"/>
      <c r="S270" s="3">
        <f t="shared" si="24"/>
        <v>31.136000000000003</v>
      </c>
      <c r="T270" s="223"/>
    </row>
    <row r="271" spans="1:20" x14ac:dyDescent="0.25">
      <c r="A271" s="268"/>
      <c r="B271" s="60"/>
      <c r="C271" s="195"/>
      <c r="D271" s="212"/>
      <c r="E271" s="195"/>
      <c r="F271" s="212"/>
      <c r="G271" s="195"/>
      <c r="H271" s="195"/>
      <c r="I271" s="195"/>
      <c r="J271" s="60" t="s">
        <v>63</v>
      </c>
      <c r="K271" s="195"/>
      <c r="L271" s="52" t="s">
        <v>41</v>
      </c>
      <c r="M271" s="52"/>
      <c r="N271" s="3"/>
      <c r="O271" s="3">
        <v>0</v>
      </c>
      <c r="P271" s="3">
        <v>0</v>
      </c>
      <c r="Q271" s="3">
        <v>1E-3</v>
      </c>
      <c r="R271" s="3"/>
      <c r="S271" s="3">
        <f t="shared" si="24"/>
        <v>1E-3</v>
      </c>
      <c r="T271" s="223"/>
    </row>
    <row r="272" spans="1:20" x14ac:dyDescent="0.25">
      <c r="A272" s="268"/>
      <c r="B272" s="60"/>
      <c r="C272" s="195"/>
      <c r="D272" s="212"/>
      <c r="E272" s="195"/>
      <c r="F272" s="212"/>
      <c r="G272" s="195"/>
      <c r="H272" s="195"/>
      <c r="I272" s="195"/>
      <c r="J272" s="60" t="s">
        <v>63</v>
      </c>
      <c r="K272" s="195"/>
      <c r="L272" s="52" t="s">
        <v>86</v>
      </c>
      <c r="M272" s="52"/>
      <c r="N272" s="3"/>
      <c r="O272" s="3">
        <v>286.036</v>
      </c>
      <c r="P272" s="3">
        <v>0</v>
      </c>
      <c r="Q272" s="3">
        <v>0</v>
      </c>
      <c r="R272" s="3"/>
      <c r="S272" s="3">
        <f t="shared" si="24"/>
        <v>286.036</v>
      </c>
      <c r="T272" s="223"/>
    </row>
    <row r="273" spans="1:20" x14ac:dyDescent="0.25">
      <c r="A273" s="268"/>
      <c r="B273" s="60"/>
      <c r="C273" s="195"/>
      <c r="D273" s="212"/>
      <c r="E273" s="195"/>
      <c r="F273" s="212"/>
      <c r="G273" s="195"/>
      <c r="H273" s="195"/>
      <c r="I273" s="195"/>
      <c r="J273" s="60" t="s">
        <v>63</v>
      </c>
      <c r="K273" s="195"/>
      <c r="L273" s="52" t="s">
        <v>55</v>
      </c>
      <c r="M273" s="52"/>
      <c r="N273" s="3"/>
      <c r="O273" s="3">
        <v>57.238</v>
      </c>
      <c r="P273" s="3">
        <v>0</v>
      </c>
      <c r="Q273" s="3">
        <v>0</v>
      </c>
      <c r="R273" s="3"/>
      <c r="S273" s="3">
        <f t="shared" si="24"/>
        <v>57.238</v>
      </c>
      <c r="T273" s="223"/>
    </row>
    <row r="274" spans="1:20" x14ac:dyDescent="0.25">
      <c r="A274" s="268"/>
      <c r="B274" s="60"/>
      <c r="C274" s="195"/>
      <c r="D274" s="212"/>
      <c r="E274" s="195"/>
      <c r="F274" s="212"/>
      <c r="G274" s="195"/>
      <c r="H274" s="195"/>
      <c r="I274" s="195"/>
      <c r="J274" s="60" t="s">
        <v>63</v>
      </c>
      <c r="K274" s="195"/>
      <c r="L274" s="52" t="s">
        <v>87</v>
      </c>
      <c r="M274" s="52"/>
      <c r="N274" s="3"/>
      <c r="O274" s="3">
        <v>346.20400000000001</v>
      </c>
      <c r="P274" s="3">
        <v>728.62599999999998</v>
      </c>
      <c r="Q274" s="3">
        <v>432.79700000000003</v>
      </c>
      <c r="R274" s="3"/>
      <c r="S274" s="3">
        <f t="shared" si="24"/>
        <v>1507.627</v>
      </c>
      <c r="T274" s="223"/>
    </row>
    <row r="275" spans="1:20" x14ac:dyDescent="0.25">
      <c r="A275" s="268"/>
      <c r="B275" s="60"/>
      <c r="C275" s="195"/>
      <c r="D275" s="212"/>
      <c r="E275" s="195"/>
      <c r="F275" s="212"/>
      <c r="G275" s="195"/>
      <c r="H275" s="195"/>
      <c r="I275" s="195"/>
      <c r="J275" s="60" t="s">
        <v>63</v>
      </c>
      <c r="K275" s="195"/>
      <c r="L275" s="52" t="s">
        <v>88</v>
      </c>
      <c r="M275" s="52"/>
      <c r="N275" s="3"/>
      <c r="O275" s="3">
        <v>0</v>
      </c>
      <c r="P275" s="3">
        <v>128.374</v>
      </c>
      <c r="Q275" s="3">
        <v>5703.384</v>
      </c>
      <c r="R275" s="3"/>
      <c r="S275" s="3">
        <f t="shared" si="24"/>
        <v>5831.7579999999998</v>
      </c>
      <c r="T275" s="223"/>
    </row>
    <row r="276" spans="1:20" x14ac:dyDescent="0.25">
      <c r="A276" s="268"/>
      <c r="B276" s="60"/>
      <c r="C276" s="195"/>
      <c r="D276" s="212"/>
      <c r="E276" s="195"/>
      <c r="F276" s="212"/>
      <c r="G276" s="195"/>
      <c r="H276" s="195"/>
      <c r="I276" s="195"/>
      <c r="J276" s="60" t="s">
        <v>63</v>
      </c>
      <c r="K276" s="195"/>
      <c r="L276" s="52" t="s">
        <v>42</v>
      </c>
      <c r="M276" s="52"/>
      <c r="N276" s="3"/>
      <c r="O276" s="3">
        <v>21.597000000000001</v>
      </c>
      <c r="P276" s="3">
        <v>0</v>
      </c>
      <c r="Q276" s="3">
        <v>0</v>
      </c>
      <c r="R276" s="3"/>
      <c r="S276" s="3">
        <f t="shared" si="24"/>
        <v>21.597000000000001</v>
      </c>
      <c r="T276" s="223"/>
    </row>
    <row r="277" spans="1:20" x14ac:dyDescent="0.25">
      <c r="A277" s="268"/>
      <c r="B277" s="60"/>
      <c r="C277" s="195"/>
      <c r="D277" s="212"/>
      <c r="E277" s="195"/>
      <c r="F277" s="212"/>
      <c r="G277" s="195"/>
      <c r="H277" s="195"/>
      <c r="I277" s="195"/>
      <c r="J277" s="60" t="s">
        <v>63</v>
      </c>
      <c r="K277" s="195"/>
      <c r="L277" s="52" t="s">
        <v>89</v>
      </c>
      <c r="M277" s="52"/>
      <c r="N277" s="3"/>
      <c r="O277" s="3">
        <v>0</v>
      </c>
      <c r="P277" s="3">
        <v>73.676000000000002</v>
      </c>
      <c r="Q277" s="3">
        <v>0</v>
      </c>
      <c r="R277" s="3"/>
      <c r="S277" s="3">
        <f t="shared" si="24"/>
        <v>73.676000000000002</v>
      </c>
      <c r="T277" s="223"/>
    </row>
    <row r="278" spans="1:20" x14ac:dyDescent="0.25">
      <c r="A278" s="268"/>
      <c r="B278" s="60"/>
      <c r="C278" s="195"/>
      <c r="D278" s="212"/>
      <c r="E278" s="195"/>
      <c r="F278" s="212"/>
      <c r="G278" s="195"/>
      <c r="H278" s="195"/>
      <c r="I278" s="195"/>
      <c r="J278" s="60" t="s">
        <v>63</v>
      </c>
      <c r="K278" s="195"/>
      <c r="L278" s="52" t="s">
        <v>58</v>
      </c>
      <c r="M278" s="52"/>
      <c r="N278" s="3"/>
      <c r="O278" s="3">
        <v>7.0350000000000001</v>
      </c>
      <c r="P278" s="3">
        <v>0</v>
      </c>
      <c r="Q278" s="3">
        <v>0</v>
      </c>
      <c r="R278" s="3"/>
      <c r="S278" s="3">
        <f t="shared" si="24"/>
        <v>7.0350000000000001</v>
      </c>
      <c r="T278" s="223"/>
    </row>
    <row r="279" spans="1:20" x14ac:dyDescent="0.25">
      <c r="A279" s="268"/>
      <c r="B279" s="60"/>
      <c r="C279" s="195"/>
      <c r="D279" s="212"/>
      <c r="E279" s="195"/>
      <c r="F279" s="212"/>
      <c r="G279" s="195"/>
      <c r="H279" s="195"/>
      <c r="I279" s="195"/>
      <c r="J279" s="60" t="s">
        <v>63</v>
      </c>
      <c r="K279" s="195"/>
      <c r="L279" s="52" t="s">
        <v>90</v>
      </c>
      <c r="M279" s="52"/>
      <c r="N279" s="3"/>
      <c r="O279" s="3">
        <v>30.800999999999998</v>
      </c>
      <c r="P279" s="3">
        <v>40.088999999999999</v>
      </c>
      <c r="Q279" s="3">
        <v>48.838000000000001</v>
      </c>
      <c r="R279" s="3"/>
      <c r="S279" s="3">
        <f t="shared" si="24"/>
        <v>119.72800000000001</v>
      </c>
      <c r="T279" s="223"/>
    </row>
    <row r="280" spans="1:20" x14ac:dyDescent="0.25">
      <c r="A280" s="268"/>
      <c r="B280" s="60"/>
      <c r="C280" s="195"/>
      <c r="D280" s="212"/>
      <c r="E280" s="195"/>
      <c r="F280" s="212"/>
      <c r="G280" s="195"/>
      <c r="H280" s="195"/>
      <c r="I280" s="195"/>
      <c r="J280" s="60" t="s">
        <v>63</v>
      </c>
      <c r="K280" s="195"/>
      <c r="L280" s="52" t="s">
        <v>44</v>
      </c>
      <c r="M280" s="52"/>
      <c r="N280" s="3"/>
      <c r="O280" s="3">
        <v>67.546999999999997</v>
      </c>
      <c r="P280" s="3">
        <v>101.804</v>
      </c>
      <c r="Q280" s="3">
        <v>236.07</v>
      </c>
      <c r="R280" s="3"/>
      <c r="S280" s="3">
        <f t="shared" si="24"/>
        <v>405.42099999999999</v>
      </c>
      <c r="T280" s="223"/>
    </row>
    <row r="281" spans="1:20" x14ac:dyDescent="0.25">
      <c r="A281" s="268"/>
      <c r="B281" s="60"/>
      <c r="C281" s="199"/>
      <c r="D281" s="212"/>
      <c r="E281" s="195"/>
      <c r="F281" s="212"/>
      <c r="G281" s="195"/>
      <c r="H281" s="195"/>
      <c r="I281" s="195"/>
      <c r="J281" s="60" t="s">
        <v>63</v>
      </c>
      <c r="K281" s="199"/>
      <c r="L281" s="52" t="s">
        <v>39</v>
      </c>
      <c r="M281" s="52"/>
      <c r="N281" s="3"/>
      <c r="O281" s="3">
        <v>0</v>
      </c>
      <c r="P281" s="3">
        <v>0</v>
      </c>
      <c r="Q281" s="3">
        <v>3.0019999999999998</v>
      </c>
      <c r="R281" s="3"/>
      <c r="S281" s="3">
        <f t="shared" si="24"/>
        <v>3.0019999999999998</v>
      </c>
      <c r="T281" s="223"/>
    </row>
    <row r="282" spans="1:20" x14ac:dyDescent="0.25">
      <c r="A282" s="268"/>
      <c r="B282" s="60"/>
      <c r="C282" s="204" t="s">
        <v>118</v>
      </c>
      <c r="D282" s="212"/>
      <c r="E282" s="195"/>
      <c r="F282" s="212"/>
      <c r="G282" s="195"/>
      <c r="H282" s="195"/>
      <c r="I282" s="195"/>
      <c r="J282" s="60" t="s">
        <v>63</v>
      </c>
      <c r="K282" s="204">
        <v>464</v>
      </c>
      <c r="L282" s="21" t="s">
        <v>21</v>
      </c>
      <c r="M282" s="21"/>
      <c r="N282" s="3"/>
      <c r="O282" s="3">
        <v>17.527999999999999</v>
      </c>
      <c r="P282" s="3">
        <v>18.337</v>
      </c>
      <c r="Q282" s="3">
        <v>27.759</v>
      </c>
      <c r="R282" s="3"/>
      <c r="S282" s="3">
        <f t="shared" si="24"/>
        <v>63.623999999999995</v>
      </c>
      <c r="T282" s="223"/>
    </row>
    <row r="283" spans="1:20" x14ac:dyDescent="0.25">
      <c r="A283" s="268"/>
      <c r="B283" s="60"/>
      <c r="C283" s="195"/>
      <c r="D283" s="212"/>
      <c r="E283" s="195"/>
      <c r="F283" s="212"/>
      <c r="G283" s="195"/>
      <c r="H283" s="195"/>
      <c r="I283" s="195"/>
      <c r="J283" s="60" t="s">
        <v>66</v>
      </c>
      <c r="K283" s="195"/>
      <c r="L283" s="21" t="s">
        <v>21</v>
      </c>
      <c r="M283" s="21"/>
      <c r="N283" s="3"/>
      <c r="O283" s="3">
        <v>1.839</v>
      </c>
      <c r="P283" s="3">
        <v>0</v>
      </c>
      <c r="Q283" s="3">
        <v>0</v>
      </c>
      <c r="R283" s="3"/>
      <c r="S283" s="3">
        <f t="shared" si="24"/>
        <v>1.839</v>
      </c>
      <c r="T283" s="223"/>
    </row>
    <row r="284" spans="1:20" x14ac:dyDescent="0.25">
      <c r="A284" s="268"/>
      <c r="B284" s="60"/>
      <c r="C284" s="195"/>
      <c r="D284" s="212"/>
      <c r="E284" s="195"/>
      <c r="F284" s="212"/>
      <c r="G284" s="195"/>
      <c r="H284" s="195"/>
      <c r="I284" s="195"/>
      <c r="J284" s="60" t="s">
        <v>63</v>
      </c>
      <c r="K284" s="195"/>
      <c r="L284" s="21" t="s">
        <v>23</v>
      </c>
      <c r="M284" s="21"/>
      <c r="N284" s="3"/>
      <c r="O284" s="3">
        <v>3061.0149999999999</v>
      </c>
      <c r="P284" s="3">
        <v>4646.9830000000002</v>
      </c>
      <c r="Q284" s="3">
        <v>0</v>
      </c>
      <c r="R284" s="3"/>
      <c r="S284" s="3">
        <f t="shared" si="24"/>
        <v>7707.9979999999996</v>
      </c>
      <c r="T284" s="223"/>
    </row>
    <row r="285" spans="1:20" x14ac:dyDescent="0.25">
      <c r="A285" s="268"/>
      <c r="B285" s="60"/>
      <c r="C285" s="195"/>
      <c r="D285" s="212"/>
      <c r="E285" s="195"/>
      <c r="F285" s="212"/>
      <c r="G285" s="195"/>
      <c r="H285" s="195"/>
      <c r="I285" s="195"/>
      <c r="J285" s="60" t="s">
        <v>66</v>
      </c>
      <c r="K285" s="195"/>
      <c r="L285" s="21" t="s">
        <v>23</v>
      </c>
      <c r="M285" s="21"/>
      <c r="N285" s="3"/>
      <c r="O285" s="3">
        <v>940.08699999999999</v>
      </c>
      <c r="P285" s="3">
        <v>730.20899999999995</v>
      </c>
      <c r="Q285" s="3">
        <v>0</v>
      </c>
      <c r="R285" s="3"/>
      <c r="S285" s="3">
        <f t="shared" si="24"/>
        <v>1670.2959999999998</v>
      </c>
      <c r="T285" s="223"/>
    </row>
    <row r="286" spans="1:20" x14ac:dyDescent="0.25">
      <c r="A286" s="268"/>
      <c r="B286" s="60"/>
      <c r="C286" s="195"/>
      <c r="D286" s="212"/>
      <c r="E286" s="195"/>
      <c r="F286" s="212"/>
      <c r="G286" s="195"/>
      <c r="H286" s="195"/>
      <c r="I286" s="195"/>
      <c r="J286" s="60" t="s">
        <v>63</v>
      </c>
      <c r="K286" s="195"/>
      <c r="L286" s="21" t="s">
        <v>28</v>
      </c>
      <c r="M286" s="21"/>
      <c r="N286" s="3"/>
      <c r="O286" s="3">
        <v>108.99299999999999</v>
      </c>
      <c r="P286" s="3">
        <v>99.412999999999997</v>
      </c>
      <c r="Q286" s="3">
        <v>0</v>
      </c>
      <c r="R286" s="3"/>
      <c r="S286" s="3">
        <f t="shared" si="24"/>
        <v>208.40600000000001</v>
      </c>
      <c r="T286" s="223"/>
    </row>
    <row r="287" spans="1:20" x14ac:dyDescent="0.25">
      <c r="A287" s="268"/>
      <c r="B287" s="60"/>
      <c r="C287" s="195"/>
      <c r="D287" s="212"/>
      <c r="E287" s="195"/>
      <c r="F287" s="212"/>
      <c r="G287" s="195"/>
      <c r="H287" s="195"/>
      <c r="I287" s="195"/>
      <c r="J287" s="60" t="s">
        <v>66</v>
      </c>
      <c r="K287" s="195"/>
      <c r="L287" s="21" t="s">
        <v>28</v>
      </c>
      <c r="M287" s="21"/>
      <c r="N287" s="3"/>
      <c r="O287" s="3">
        <v>0</v>
      </c>
      <c r="P287" s="3">
        <v>0</v>
      </c>
      <c r="Q287" s="3">
        <v>105.682</v>
      </c>
      <c r="R287" s="3"/>
      <c r="S287" s="3">
        <f t="shared" si="24"/>
        <v>105.682</v>
      </c>
      <c r="T287" s="223"/>
    </row>
    <row r="288" spans="1:20" x14ac:dyDescent="0.25">
      <c r="A288" s="268"/>
      <c r="B288" s="60"/>
      <c r="C288" s="195"/>
      <c r="D288" s="212"/>
      <c r="E288" s="195"/>
      <c r="F288" s="212"/>
      <c r="G288" s="195"/>
      <c r="H288" s="195"/>
      <c r="I288" s="195"/>
      <c r="J288" s="60" t="s">
        <v>63</v>
      </c>
      <c r="K288" s="195"/>
      <c r="L288" s="21" t="s">
        <v>22</v>
      </c>
      <c r="M288" s="21"/>
      <c r="N288" s="3"/>
      <c r="O288" s="3">
        <v>169.76900000000001</v>
      </c>
      <c r="P288" s="3">
        <v>200.595</v>
      </c>
      <c r="Q288" s="3">
        <v>0</v>
      </c>
      <c r="R288" s="3"/>
      <c r="S288" s="3">
        <f t="shared" si="24"/>
        <v>370.36400000000003</v>
      </c>
      <c r="T288" s="223"/>
    </row>
    <row r="289" spans="1:20" x14ac:dyDescent="0.25">
      <c r="A289" s="268"/>
      <c r="B289" s="60"/>
      <c r="C289" s="195"/>
      <c r="D289" s="212"/>
      <c r="E289" s="195"/>
      <c r="F289" s="212"/>
      <c r="G289" s="195"/>
      <c r="H289" s="195"/>
      <c r="I289" s="195"/>
      <c r="J289" s="60" t="s">
        <v>63</v>
      </c>
      <c r="K289" s="195"/>
      <c r="L289" s="21" t="s">
        <v>24</v>
      </c>
      <c r="M289" s="21"/>
      <c r="N289" s="3"/>
      <c r="O289" s="3">
        <v>1.5720000000000001</v>
      </c>
      <c r="P289" s="3">
        <v>6.0999999999999999E-2</v>
      </c>
      <c r="Q289" s="3">
        <v>4.1470000000000002</v>
      </c>
      <c r="R289" s="3"/>
      <c r="S289" s="3">
        <f t="shared" si="24"/>
        <v>5.78</v>
      </c>
      <c r="T289" s="223"/>
    </row>
    <row r="290" spans="1:20" x14ac:dyDescent="0.25">
      <c r="A290" s="268"/>
      <c r="B290" s="60"/>
      <c r="C290" s="195"/>
      <c r="D290" s="212"/>
      <c r="E290" s="195"/>
      <c r="F290" s="212"/>
      <c r="G290" s="195"/>
      <c r="H290" s="195"/>
      <c r="I290" s="195"/>
      <c r="J290" s="60" t="s">
        <v>63</v>
      </c>
      <c r="K290" s="195"/>
      <c r="L290" s="21" t="s">
        <v>25</v>
      </c>
      <c r="M290" s="21"/>
      <c r="N290" s="3"/>
      <c r="O290" s="3">
        <v>87.141000000000005</v>
      </c>
      <c r="P290" s="3">
        <v>103.098</v>
      </c>
      <c r="Q290" s="3">
        <v>0</v>
      </c>
      <c r="R290" s="3"/>
      <c r="S290" s="3">
        <f t="shared" si="24"/>
        <v>190.239</v>
      </c>
      <c r="T290" s="223"/>
    </row>
    <row r="291" spans="1:20" x14ac:dyDescent="0.25">
      <c r="A291" s="268"/>
      <c r="B291" s="60"/>
      <c r="C291" s="195"/>
      <c r="D291" s="212"/>
      <c r="E291" s="195"/>
      <c r="F291" s="212"/>
      <c r="G291" s="195"/>
      <c r="H291" s="195"/>
      <c r="I291" s="195"/>
      <c r="J291" s="60" t="s">
        <v>63</v>
      </c>
      <c r="K291" s="195"/>
      <c r="L291" s="21" t="s">
        <v>49</v>
      </c>
      <c r="M291" s="21"/>
      <c r="N291" s="3"/>
      <c r="O291" s="3">
        <v>7.3840000000000003</v>
      </c>
      <c r="P291" s="3">
        <v>7.3339999999999996</v>
      </c>
      <c r="Q291" s="3">
        <v>0</v>
      </c>
      <c r="R291" s="3"/>
      <c r="S291" s="3">
        <f t="shared" si="24"/>
        <v>14.718</v>
      </c>
      <c r="T291" s="223"/>
    </row>
    <row r="292" spans="1:20" x14ac:dyDescent="0.25">
      <c r="A292" s="268"/>
      <c r="B292" s="60"/>
      <c r="C292" s="195"/>
      <c r="D292" s="212"/>
      <c r="E292" s="195"/>
      <c r="F292" s="212"/>
      <c r="G292" s="195"/>
      <c r="H292" s="195"/>
      <c r="I292" s="195"/>
      <c r="J292" s="60" t="s">
        <v>63</v>
      </c>
      <c r="K292" s="195"/>
      <c r="L292" s="21" t="s">
        <v>41</v>
      </c>
      <c r="M292" s="21"/>
      <c r="N292" s="3"/>
      <c r="O292" s="3">
        <v>0.189</v>
      </c>
      <c r="P292" s="3">
        <v>0</v>
      </c>
      <c r="Q292" s="3">
        <v>0</v>
      </c>
      <c r="R292" s="3"/>
      <c r="S292" s="3">
        <f t="shared" si="24"/>
        <v>0.189</v>
      </c>
      <c r="T292" s="223"/>
    </row>
    <row r="293" spans="1:20" x14ac:dyDescent="0.25">
      <c r="A293" s="268"/>
      <c r="B293" s="60"/>
      <c r="C293" s="195"/>
      <c r="D293" s="212"/>
      <c r="E293" s="195"/>
      <c r="F293" s="212"/>
      <c r="G293" s="195"/>
      <c r="H293" s="195"/>
      <c r="I293" s="195"/>
      <c r="J293" s="60" t="s">
        <v>63</v>
      </c>
      <c r="K293" s="195"/>
      <c r="L293" s="21" t="s">
        <v>45</v>
      </c>
      <c r="M293" s="21"/>
      <c r="N293" s="3"/>
      <c r="O293" s="3">
        <v>0</v>
      </c>
      <c r="P293" s="3">
        <v>0</v>
      </c>
      <c r="Q293" s="3">
        <v>92.448999999999998</v>
      </c>
      <c r="R293" s="3"/>
      <c r="S293" s="3">
        <f t="shared" ref="S293:S324" si="25">N293+O293+P293+Q293+R293</f>
        <v>92.448999999999998</v>
      </c>
      <c r="T293" s="223"/>
    </row>
    <row r="294" spans="1:20" x14ac:dyDescent="0.25">
      <c r="A294" s="268"/>
      <c r="B294" s="60"/>
      <c r="C294" s="195"/>
      <c r="D294" s="212"/>
      <c r="E294" s="195"/>
      <c r="F294" s="212"/>
      <c r="G294" s="195"/>
      <c r="H294" s="195"/>
      <c r="I294" s="195"/>
      <c r="J294" s="60" t="s">
        <v>63</v>
      </c>
      <c r="K294" s="195"/>
      <c r="L294" s="21" t="s">
        <v>91</v>
      </c>
      <c r="M294" s="21"/>
      <c r="N294" s="3"/>
      <c r="O294" s="3">
        <v>3.7549999999999999</v>
      </c>
      <c r="P294" s="3">
        <v>2.9780000000000002</v>
      </c>
      <c r="Q294" s="3">
        <v>0</v>
      </c>
      <c r="R294" s="3"/>
      <c r="S294" s="3">
        <f t="shared" si="25"/>
        <v>6.7330000000000005</v>
      </c>
      <c r="T294" s="223"/>
    </row>
    <row r="295" spans="1:20" x14ac:dyDescent="0.25">
      <c r="A295" s="268"/>
      <c r="B295" s="60"/>
      <c r="C295" s="195"/>
      <c r="D295" s="212"/>
      <c r="E295" s="195"/>
      <c r="F295" s="212"/>
      <c r="G295" s="195"/>
      <c r="H295" s="195"/>
      <c r="I295" s="195"/>
      <c r="J295" s="60" t="s">
        <v>66</v>
      </c>
      <c r="K295" s="195"/>
      <c r="L295" s="21" t="s">
        <v>91</v>
      </c>
      <c r="M295" s="21"/>
      <c r="N295" s="3"/>
      <c r="O295" s="3">
        <v>0</v>
      </c>
      <c r="P295" s="3">
        <v>0.33200000000000002</v>
      </c>
      <c r="Q295" s="3">
        <v>0</v>
      </c>
      <c r="R295" s="3"/>
      <c r="S295" s="3">
        <f t="shared" si="25"/>
        <v>0.33200000000000002</v>
      </c>
      <c r="T295" s="223"/>
    </row>
    <row r="296" spans="1:20" x14ac:dyDescent="0.25">
      <c r="A296" s="268"/>
      <c r="B296" s="60"/>
      <c r="C296" s="195"/>
      <c r="D296" s="212"/>
      <c r="E296" s="195"/>
      <c r="F296" s="212"/>
      <c r="G296" s="195"/>
      <c r="H296" s="195"/>
      <c r="I296" s="195"/>
      <c r="J296" s="60" t="s">
        <v>63</v>
      </c>
      <c r="K296" s="195"/>
      <c r="L296" s="21" t="s">
        <v>37</v>
      </c>
      <c r="M296" s="21"/>
      <c r="N296" s="3"/>
      <c r="O296" s="3">
        <v>39.35</v>
      </c>
      <c r="P296" s="3">
        <v>58.219000000000001</v>
      </c>
      <c r="Q296" s="3">
        <v>0</v>
      </c>
      <c r="R296" s="3"/>
      <c r="S296" s="3">
        <f t="shared" si="25"/>
        <v>97.569000000000003</v>
      </c>
      <c r="T296" s="223"/>
    </row>
    <row r="297" spans="1:20" x14ac:dyDescent="0.25">
      <c r="A297" s="268"/>
      <c r="B297" s="60"/>
      <c r="C297" s="195"/>
      <c r="D297" s="212"/>
      <c r="E297" s="195"/>
      <c r="F297" s="212"/>
      <c r="G297" s="195"/>
      <c r="H297" s="195"/>
      <c r="I297" s="195"/>
      <c r="J297" s="60" t="s">
        <v>63</v>
      </c>
      <c r="K297" s="195"/>
      <c r="L297" s="21" t="s">
        <v>69</v>
      </c>
      <c r="M297" s="21"/>
      <c r="N297" s="3"/>
      <c r="O297" s="3">
        <v>0</v>
      </c>
      <c r="P297" s="3">
        <v>0</v>
      </c>
      <c r="Q297" s="3">
        <v>268.87299999999999</v>
      </c>
      <c r="R297" s="3"/>
      <c r="S297" s="3">
        <f t="shared" si="25"/>
        <v>268.87299999999999</v>
      </c>
      <c r="T297" s="223"/>
    </row>
    <row r="298" spans="1:20" x14ac:dyDescent="0.25">
      <c r="A298" s="268"/>
      <c r="B298" s="60"/>
      <c r="C298" s="195"/>
      <c r="D298" s="212"/>
      <c r="E298" s="195"/>
      <c r="F298" s="212"/>
      <c r="G298" s="195"/>
      <c r="H298" s="195"/>
      <c r="I298" s="195"/>
      <c r="J298" s="60" t="s">
        <v>63</v>
      </c>
      <c r="K298" s="195"/>
      <c r="L298" s="21" t="s">
        <v>30</v>
      </c>
      <c r="M298" s="21"/>
      <c r="N298" s="3"/>
      <c r="O298" s="3">
        <v>10.446</v>
      </c>
      <c r="P298" s="3">
        <v>78.16</v>
      </c>
      <c r="Q298" s="3">
        <v>0</v>
      </c>
      <c r="R298" s="3"/>
      <c r="S298" s="3">
        <f t="shared" si="25"/>
        <v>88.605999999999995</v>
      </c>
      <c r="T298" s="223"/>
    </row>
    <row r="299" spans="1:20" x14ac:dyDescent="0.25">
      <c r="A299" s="268"/>
      <c r="B299" s="60"/>
      <c r="C299" s="195"/>
      <c r="D299" s="212"/>
      <c r="E299" s="195"/>
      <c r="F299" s="212"/>
      <c r="G299" s="195"/>
      <c r="H299" s="195"/>
      <c r="I299" s="195"/>
      <c r="J299" s="60" t="s">
        <v>66</v>
      </c>
      <c r="K299" s="195"/>
      <c r="L299" s="21" t="s">
        <v>30</v>
      </c>
      <c r="M299" s="21"/>
      <c r="N299" s="3"/>
      <c r="O299" s="3">
        <v>0</v>
      </c>
      <c r="P299" s="3">
        <v>555.48299999999995</v>
      </c>
      <c r="Q299" s="3">
        <v>0</v>
      </c>
      <c r="R299" s="3"/>
      <c r="S299" s="3">
        <f t="shared" si="25"/>
        <v>555.48299999999995</v>
      </c>
      <c r="T299" s="223"/>
    </row>
    <row r="300" spans="1:20" x14ac:dyDescent="0.25">
      <c r="A300" s="268"/>
      <c r="B300" s="60"/>
      <c r="C300" s="195"/>
      <c r="D300" s="212"/>
      <c r="E300" s="195"/>
      <c r="F300" s="212"/>
      <c r="G300" s="195"/>
      <c r="H300" s="195"/>
      <c r="I300" s="195"/>
      <c r="J300" s="60" t="s">
        <v>63</v>
      </c>
      <c r="K300" s="195"/>
      <c r="L300" s="21" t="s">
        <v>92</v>
      </c>
      <c r="M300" s="21"/>
      <c r="N300" s="3"/>
      <c r="O300" s="3">
        <v>23.442</v>
      </c>
      <c r="P300" s="3">
        <v>0</v>
      </c>
      <c r="Q300" s="3">
        <v>0</v>
      </c>
      <c r="R300" s="3"/>
      <c r="S300" s="3">
        <f t="shared" si="25"/>
        <v>23.442</v>
      </c>
      <c r="T300" s="223"/>
    </row>
    <row r="301" spans="1:20" x14ac:dyDescent="0.25">
      <c r="A301" s="268"/>
      <c r="B301" s="60"/>
      <c r="C301" s="195"/>
      <c r="D301" s="212"/>
      <c r="E301" s="195"/>
      <c r="F301" s="212"/>
      <c r="G301" s="195"/>
      <c r="H301" s="195"/>
      <c r="I301" s="195"/>
      <c r="J301" s="60" t="s">
        <v>66</v>
      </c>
      <c r="K301" s="195"/>
      <c r="L301" s="21" t="s">
        <v>92</v>
      </c>
      <c r="M301" s="21"/>
      <c r="N301" s="3"/>
      <c r="O301" s="3">
        <v>210.976</v>
      </c>
      <c r="P301" s="3">
        <v>0</v>
      </c>
      <c r="Q301" s="3">
        <v>0</v>
      </c>
      <c r="R301" s="3"/>
      <c r="S301" s="3">
        <f t="shared" si="25"/>
        <v>210.976</v>
      </c>
      <c r="T301" s="223"/>
    </row>
    <row r="302" spans="1:20" x14ac:dyDescent="0.25">
      <c r="A302" s="268"/>
      <c r="B302" s="60"/>
      <c r="C302" s="195"/>
      <c r="D302" s="212"/>
      <c r="E302" s="195"/>
      <c r="F302" s="212"/>
      <c r="G302" s="195"/>
      <c r="H302" s="195"/>
      <c r="I302" s="195"/>
      <c r="J302" s="60" t="s">
        <v>66</v>
      </c>
      <c r="K302" s="195"/>
      <c r="L302" s="21" t="s">
        <v>119</v>
      </c>
      <c r="M302" s="21"/>
      <c r="N302" s="3"/>
      <c r="O302" s="3">
        <v>0</v>
      </c>
      <c r="P302" s="3">
        <v>0</v>
      </c>
      <c r="Q302" s="3">
        <v>333.75099999999998</v>
      </c>
      <c r="R302" s="3"/>
      <c r="S302" s="3">
        <f t="shared" si="25"/>
        <v>333.75099999999998</v>
      </c>
      <c r="T302" s="223"/>
    </row>
    <row r="303" spans="1:20" x14ac:dyDescent="0.25">
      <c r="A303" s="268"/>
      <c r="B303" s="60"/>
      <c r="C303" s="195"/>
      <c r="D303" s="212"/>
      <c r="E303" s="195"/>
      <c r="F303" s="212"/>
      <c r="G303" s="195"/>
      <c r="H303" s="195"/>
      <c r="I303" s="195"/>
      <c r="J303" s="60" t="s">
        <v>66</v>
      </c>
      <c r="K303" s="195"/>
      <c r="L303" s="21" t="s">
        <v>59</v>
      </c>
      <c r="M303" s="21"/>
      <c r="N303" s="3"/>
      <c r="O303" s="3">
        <v>0</v>
      </c>
      <c r="P303" s="3">
        <v>0</v>
      </c>
      <c r="Q303" s="3">
        <v>286.87</v>
      </c>
      <c r="R303" s="3"/>
      <c r="S303" s="3">
        <f t="shared" si="25"/>
        <v>286.87</v>
      </c>
      <c r="T303" s="223"/>
    </row>
    <row r="304" spans="1:20" x14ac:dyDescent="0.25">
      <c r="A304" s="268"/>
      <c r="B304" s="60"/>
      <c r="C304" s="195"/>
      <c r="D304" s="212"/>
      <c r="E304" s="195"/>
      <c r="F304" s="212"/>
      <c r="G304" s="195"/>
      <c r="H304" s="195"/>
      <c r="I304" s="195"/>
      <c r="J304" s="60" t="s">
        <v>63</v>
      </c>
      <c r="K304" s="195"/>
      <c r="L304" s="21" t="s">
        <v>29</v>
      </c>
      <c r="M304" s="21"/>
      <c r="N304" s="3"/>
      <c r="O304" s="3">
        <v>0</v>
      </c>
      <c r="P304" s="3">
        <v>0</v>
      </c>
      <c r="Q304" s="3">
        <v>53.677999999999997</v>
      </c>
      <c r="R304" s="3"/>
      <c r="S304" s="3">
        <f t="shared" si="25"/>
        <v>53.677999999999997</v>
      </c>
      <c r="T304" s="223"/>
    </row>
    <row r="305" spans="1:20" x14ac:dyDescent="0.25">
      <c r="A305" s="268"/>
      <c r="B305" s="60"/>
      <c r="C305" s="195"/>
      <c r="D305" s="212"/>
      <c r="E305" s="195"/>
      <c r="F305" s="212"/>
      <c r="G305" s="195"/>
      <c r="H305" s="195"/>
      <c r="I305" s="195"/>
      <c r="J305" s="60" t="s">
        <v>66</v>
      </c>
      <c r="K305" s="195"/>
      <c r="L305" s="21" t="s">
        <v>29</v>
      </c>
      <c r="M305" s="21"/>
      <c r="N305" s="3"/>
      <c r="O305" s="3">
        <v>0</v>
      </c>
      <c r="P305" s="3">
        <v>0</v>
      </c>
      <c r="Q305" s="3">
        <v>5439.201</v>
      </c>
      <c r="R305" s="3"/>
      <c r="S305" s="3">
        <f t="shared" si="25"/>
        <v>5439.201</v>
      </c>
      <c r="T305" s="223"/>
    </row>
    <row r="306" spans="1:20" x14ac:dyDescent="0.25">
      <c r="A306" s="268"/>
      <c r="B306" s="60"/>
      <c r="C306" s="195"/>
      <c r="D306" s="212"/>
      <c r="E306" s="195"/>
      <c r="F306" s="212"/>
      <c r="G306" s="195"/>
      <c r="H306" s="195"/>
      <c r="I306" s="195"/>
      <c r="J306" s="60" t="s">
        <v>63</v>
      </c>
      <c r="K306" s="195"/>
      <c r="L306" s="21" t="s">
        <v>120</v>
      </c>
      <c r="M306" s="21"/>
      <c r="N306" s="3"/>
      <c r="O306" s="3">
        <v>0</v>
      </c>
      <c r="P306" s="3">
        <v>0</v>
      </c>
      <c r="Q306" s="3">
        <v>15.4</v>
      </c>
      <c r="R306" s="3"/>
      <c r="S306" s="3">
        <f t="shared" si="25"/>
        <v>15.4</v>
      </c>
      <c r="T306" s="223"/>
    </row>
    <row r="307" spans="1:20" x14ac:dyDescent="0.25">
      <c r="A307" s="268"/>
      <c r="B307" s="60"/>
      <c r="C307" s="195"/>
      <c r="D307" s="212"/>
      <c r="E307" s="195"/>
      <c r="F307" s="212"/>
      <c r="G307" s="195"/>
      <c r="H307" s="195"/>
      <c r="I307" s="195"/>
      <c r="J307" s="60" t="s">
        <v>63</v>
      </c>
      <c r="K307" s="195"/>
      <c r="L307" s="21" t="s">
        <v>60</v>
      </c>
      <c r="M307" s="21"/>
      <c r="N307" s="3"/>
      <c r="O307" s="3">
        <v>0</v>
      </c>
      <c r="P307" s="3">
        <v>0</v>
      </c>
      <c r="Q307" s="3">
        <v>7.9790000000000001</v>
      </c>
      <c r="R307" s="3"/>
      <c r="S307" s="3">
        <f t="shared" si="25"/>
        <v>7.9790000000000001</v>
      </c>
      <c r="T307" s="223"/>
    </row>
    <row r="308" spans="1:20" x14ac:dyDescent="0.25">
      <c r="A308" s="268"/>
      <c r="B308" s="60"/>
      <c r="C308" s="195"/>
      <c r="D308" s="212"/>
      <c r="E308" s="195"/>
      <c r="F308" s="212"/>
      <c r="G308" s="195"/>
      <c r="H308" s="195"/>
      <c r="I308" s="195"/>
      <c r="J308" s="60" t="s">
        <v>63</v>
      </c>
      <c r="K308" s="195"/>
      <c r="L308" s="21" t="s">
        <v>121</v>
      </c>
      <c r="M308" s="21"/>
      <c r="N308" s="3"/>
      <c r="O308" s="3">
        <v>0</v>
      </c>
      <c r="P308" s="3">
        <v>0</v>
      </c>
      <c r="Q308" s="3">
        <v>8.7189999999999994</v>
      </c>
      <c r="R308" s="3"/>
      <c r="S308" s="3">
        <f t="shared" si="25"/>
        <v>8.7189999999999994</v>
      </c>
      <c r="T308" s="223"/>
    </row>
    <row r="309" spans="1:20" x14ac:dyDescent="0.25">
      <c r="A309" s="268"/>
      <c r="B309" s="60"/>
      <c r="C309" s="195"/>
      <c r="D309" s="212"/>
      <c r="E309" s="195"/>
      <c r="F309" s="212"/>
      <c r="G309" s="195"/>
      <c r="H309" s="195"/>
      <c r="I309" s="195"/>
      <c r="J309" s="60" t="s">
        <v>66</v>
      </c>
      <c r="K309" s="195"/>
      <c r="L309" s="21" t="s">
        <v>121</v>
      </c>
      <c r="M309" s="21"/>
      <c r="N309" s="3"/>
      <c r="O309" s="3">
        <v>0</v>
      </c>
      <c r="P309" s="3">
        <v>0</v>
      </c>
      <c r="Q309" s="3">
        <v>0.52</v>
      </c>
      <c r="R309" s="3"/>
      <c r="S309" s="3">
        <f t="shared" si="25"/>
        <v>0.52</v>
      </c>
      <c r="T309" s="223"/>
    </row>
    <row r="310" spans="1:20" x14ac:dyDescent="0.25">
      <c r="A310" s="268"/>
      <c r="B310" s="60"/>
      <c r="C310" s="195"/>
      <c r="D310" s="212"/>
      <c r="E310" s="195"/>
      <c r="F310" s="212"/>
      <c r="G310" s="195"/>
      <c r="H310" s="195"/>
      <c r="I310" s="195"/>
      <c r="J310" s="60" t="s">
        <v>66</v>
      </c>
      <c r="K310" s="195"/>
      <c r="L310" s="53">
        <v>113</v>
      </c>
      <c r="M310" s="53"/>
      <c r="N310" s="3"/>
      <c r="O310" s="3">
        <v>0</v>
      </c>
      <c r="P310" s="3">
        <v>21.54</v>
      </c>
      <c r="Q310" s="3">
        <v>0</v>
      </c>
      <c r="R310" s="3"/>
      <c r="S310" s="3">
        <f t="shared" si="25"/>
        <v>21.54</v>
      </c>
      <c r="T310" s="223"/>
    </row>
    <row r="311" spans="1:20" ht="15.75" customHeight="1" x14ac:dyDescent="0.25">
      <c r="A311" s="268"/>
      <c r="B311" s="60"/>
      <c r="C311" s="199"/>
      <c r="D311" s="212"/>
      <c r="E311" s="195"/>
      <c r="F311" s="212"/>
      <c r="G311" s="195"/>
      <c r="H311" s="195"/>
      <c r="I311" s="195"/>
      <c r="J311" s="60" t="s">
        <v>63</v>
      </c>
      <c r="K311" s="199"/>
      <c r="L311" s="21" t="s">
        <v>68</v>
      </c>
      <c r="M311" s="21"/>
      <c r="N311" s="3"/>
      <c r="O311" s="3">
        <v>0</v>
      </c>
      <c r="P311" s="3">
        <v>0</v>
      </c>
      <c r="Q311" s="3">
        <v>530.43700000000001</v>
      </c>
      <c r="R311" s="3"/>
      <c r="S311" s="3">
        <f t="shared" si="25"/>
        <v>530.43700000000001</v>
      </c>
      <c r="T311" s="223"/>
    </row>
    <row r="312" spans="1:20" x14ac:dyDescent="0.25">
      <c r="A312" s="268"/>
      <c r="B312" s="60"/>
      <c r="C312" s="221" t="s">
        <v>125</v>
      </c>
      <c r="D312" s="212"/>
      <c r="E312" s="195"/>
      <c r="F312" s="212"/>
      <c r="G312" s="195"/>
      <c r="H312" s="195"/>
      <c r="I312" s="195"/>
      <c r="J312" s="60" t="s">
        <v>63</v>
      </c>
      <c r="K312" s="204">
        <v>466</v>
      </c>
      <c r="L312" s="54" t="s">
        <v>21</v>
      </c>
      <c r="M312" s="54"/>
      <c r="N312" s="3"/>
      <c r="O312" s="3">
        <v>15.666</v>
      </c>
      <c r="P312" s="3">
        <v>18.36</v>
      </c>
      <c r="Q312" s="3">
        <v>20.923999999999999</v>
      </c>
      <c r="R312" s="3"/>
      <c r="S312" s="3">
        <f t="shared" si="25"/>
        <v>54.949999999999996</v>
      </c>
      <c r="T312" s="223"/>
    </row>
    <row r="313" spans="1:20" x14ac:dyDescent="0.25">
      <c r="A313" s="268"/>
      <c r="B313" s="60"/>
      <c r="C313" s="212"/>
      <c r="D313" s="212"/>
      <c r="E313" s="195"/>
      <c r="F313" s="212"/>
      <c r="G313" s="195"/>
      <c r="H313" s="195"/>
      <c r="I313" s="195"/>
      <c r="J313" s="60" t="s">
        <v>66</v>
      </c>
      <c r="K313" s="195"/>
      <c r="L313" s="54" t="s">
        <v>21</v>
      </c>
      <c r="M313" s="54"/>
      <c r="N313" s="3"/>
      <c r="O313" s="3">
        <v>0.99099999999999999</v>
      </c>
      <c r="P313" s="3">
        <v>0</v>
      </c>
      <c r="Q313" s="3">
        <v>0</v>
      </c>
      <c r="R313" s="3"/>
      <c r="S313" s="3">
        <f t="shared" si="25"/>
        <v>0.99099999999999999</v>
      </c>
      <c r="T313" s="223"/>
    </row>
    <row r="314" spans="1:20" x14ac:dyDescent="0.25">
      <c r="A314" s="268"/>
      <c r="B314" s="60"/>
      <c r="C314" s="212"/>
      <c r="D314" s="212"/>
      <c r="E314" s="195"/>
      <c r="F314" s="212"/>
      <c r="G314" s="195"/>
      <c r="H314" s="195"/>
      <c r="I314" s="195"/>
      <c r="J314" s="60" t="s">
        <v>63</v>
      </c>
      <c r="K314" s="195"/>
      <c r="L314" s="54" t="s">
        <v>23</v>
      </c>
      <c r="M314" s="54"/>
      <c r="N314" s="3"/>
      <c r="O314" s="3">
        <v>17.222000000000001</v>
      </c>
      <c r="P314" s="3">
        <v>2.798</v>
      </c>
      <c r="Q314" s="3">
        <v>12</v>
      </c>
      <c r="R314" s="3"/>
      <c r="S314" s="3">
        <f t="shared" si="25"/>
        <v>32.020000000000003</v>
      </c>
      <c r="T314" s="223"/>
    </row>
    <row r="315" spans="1:20" x14ac:dyDescent="0.25">
      <c r="A315" s="268"/>
      <c r="B315" s="60"/>
      <c r="C315" s="212"/>
      <c r="D315" s="212"/>
      <c r="E315" s="195"/>
      <c r="F315" s="212"/>
      <c r="G315" s="195"/>
      <c r="H315" s="195"/>
      <c r="I315" s="195"/>
      <c r="J315" s="60" t="s">
        <v>66</v>
      </c>
      <c r="K315" s="195"/>
      <c r="L315" s="54" t="s">
        <v>23</v>
      </c>
      <c r="M315" s="54"/>
      <c r="N315" s="3"/>
      <c r="O315" s="3">
        <v>135.441</v>
      </c>
      <c r="P315" s="3">
        <v>16.8</v>
      </c>
      <c r="Q315" s="3">
        <v>361.64299999999997</v>
      </c>
      <c r="R315" s="3"/>
      <c r="S315" s="3">
        <f t="shared" si="25"/>
        <v>513.88400000000001</v>
      </c>
      <c r="T315" s="223"/>
    </row>
    <row r="316" spans="1:20" x14ac:dyDescent="0.25">
      <c r="A316" s="268"/>
      <c r="B316" s="60"/>
      <c r="C316" s="212"/>
      <c r="D316" s="212"/>
      <c r="E316" s="195"/>
      <c r="F316" s="212"/>
      <c r="G316" s="195"/>
      <c r="H316" s="195"/>
      <c r="I316" s="195"/>
      <c r="J316" s="60" t="s">
        <v>63</v>
      </c>
      <c r="K316" s="195"/>
      <c r="L316" s="54" t="s">
        <v>31</v>
      </c>
      <c r="M316" s="54"/>
      <c r="N316" s="3"/>
      <c r="O316" s="3">
        <v>9.1329999999999991</v>
      </c>
      <c r="P316" s="3">
        <v>123.246</v>
      </c>
      <c r="Q316" s="3">
        <v>28.167000000000002</v>
      </c>
      <c r="R316" s="3"/>
      <c r="S316" s="3">
        <f t="shared" si="25"/>
        <v>160.54599999999999</v>
      </c>
      <c r="T316" s="223"/>
    </row>
    <row r="317" spans="1:20" x14ac:dyDescent="0.25">
      <c r="A317" s="268"/>
      <c r="B317" s="60"/>
      <c r="C317" s="212"/>
      <c r="D317" s="212"/>
      <c r="E317" s="195"/>
      <c r="F317" s="212"/>
      <c r="G317" s="195"/>
      <c r="H317" s="195"/>
      <c r="I317" s="195"/>
      <c r="J317" s="60" t="s">
        <v>66</v>
      </c>
      <c r="K317" s="195"/>
      <c r="L317" s="54" t="s">
        <v>31</v>
      </c>
      <c r="M317" s="54"/>
      <c r="N317" s="3"/>
      <c r="O317" s="3">
        <v>0</v>
      </c>
      <c r="P317" s="3">
        <v>118.03</v>
      </c>
      <c r="Q317" s="3">
        <v>291.61200000000002</v>
      </c>
      <c r="R317" s="3"/>
      <c r="S317" s="3">
        <f t="shared" si="25"/>
        <v>409.64200000000005</v>
      </c>
      <c r="T317" s="223"/>
    </row>
    <row r="318" spans="1:20" x14ac:dyDescent="0.25">
      <c r="A318" s="268"/>
      <c r="B318" s="60"/>
      <c r="C318" s="212"/>
      <c r="D318" s="212"/>
      <c r="E318" s="195"/>
      <c r="F318" s="212"/>
      <c r="G318" s="195"/>
      <c r="H318" s="195"/>
      <c r="I318" s="195"/>
      <c r="J318" s="60" t="s">
        <v>63</v>
      </c>
      <c r="K318" s="195"/>
      <c r="L318" s="54" t="s">
        <v>28</v>
      </c>
      <c r="M318" s="54"/>
      <c r="N318" s="3"/>
      <c r="O318" s="3">
        <v>0</v>
      </c>
      <c r="P318" s="3">
        <v>300.66399999999999</v>
      </c>
      <c r="Q318" s="3">
        <v>0</v>
      </c>
      <c r="R318" s="3"/>
      <c r="S318" s="3">
        <f t="shared" si="25"/>
        <v>300.66399999999999</v>
      </c>
      <c r="T318" s="223"/>
    </row>
    <row r="319" spans="1:20" x14ac:dyDescent="0.25">
      <c r="A319" s="268"/>
      <c r="B319" s="60"/>
      <c r="C319" s="212"/>
      <c r="D319" s="212"/>
      <c r="E319" s="195"/>
      <c r="F319" s="212"/>
      <c r="G319" s="195"/>
      <c r="H319" s="195"/>
      <c r="I319" s="195"/>
      <c r="J319" s="60" t="s">
        <v>63</v>
      </c>
      <c r="K319" s="195"/>
      <c r="L319" s="54" t="s">
        <v>24</v>
      </c>
      <c r="M319" s="54"/>
      <c r="N319" s="3"/>
      <c r="O319" s="3">
        <v>0.183</v>
      </c>
      <c r="P319" s="3">
        <v>65.177000000000007</v>
      </c>
      <c r="Q319" s="3">
        <v>8.0210000000000008</v>
      </c>
      <c r="R319" s="3"/>
      <c r="S319" s="3">
        <f t="shared" si="25"/>
        <v>73.381000000000014</v>
      </c>
      <c r="T319" s="223"/>
    </row>
    <row r="320" spans="1:20" x14ac:dyDescent="0.25">
      <c r="A320" s="268"/>
      <c r="B320" s="60"/>
      <c r="C320" s="212"/>
      <c r="D320" s="212"/>
      <c r="E320" s="195"/>
      <c r="F320" s="212"/>
      <c r="G320" s="195"/>
      <c r="H320" s="195"/>
      <c r="I320" s="195"/>
      <c r="J320" s="60" t="s">
        <v>63</v>
      </c>
      <c r="K320" s="195"/>
      <c r="L320" s="54" t="s">
        <v>47</v>
      </c>
      <c r="M320" s="54"/>
      <c r="N320" s="3"/>
      <c r="O320" s="3">
        <v>3.786</v>
      </c>
      <c r="P320" s="3">
        <v>2.1080000000000001</v>
      </c>
      <c r="Q320" s="3">
        <v>0</v>
      </c>
      <c r="R320" s="3"/>
      <c r="S320" s="3">
        <f t="shared" si="25"/>
        <v>5.8940000000000001</v>
      </c>
      <c r="T320" s="223"/>
    </row>
    <row r="321" spans="1:20" x14ac:dyDescent="0.25">
      <c r="A321" s="268"/>
      <c r="B321" s="60"/>
      <c r="C321" s="212"/>
      <c r="D321" s="212"/>
      <c r="E321" s="195"/>
      <c r="F321" s="212"/>
      <c r="G321" s="195"/>
      <c r="H321" s="195"/>
      <c r="I321" s="195"/>
      <c r="J321" s="60" t="s">
        <v>63</v>
      </c>
      <c r="K321" s="195"/>
      <c r="L321" s="54" t="s">
        <v>26</v>
      </c>
      <c r="M321" s="54"/>
      <c r="N321" s="3"/>
      <c r="O321" s="3">
        <v>13.082000000000001</v>
      </c>
      <c r="P321" s="3">
        <v>0.99399999999999999</v>
      </c>
      <c r="Q321" s="3">
        <v>0</v>
      </c>
      <c r="R321" s="3"/>
      <c r="S321" s="3">
        <f t="shared" si="25"/>
        <v>14.076000000000001</v>
      </c>
      <c r="T321" s="223"/>
    </row>
    <row r="322" spans="1:20" x14ac:dyDescent="0.25">
      <c r="A322" s="268"/>
      <c r="B322" s="60"/>
      <c r="C322" s="212"/>
      <c r="D322" s="212"/>
      <c r="E322" s="195"/>
      <c r="F322" s="212"/>
      <c r="G322" s="195"/>
      <c r="H322" s="195"/>
      <c r="I322" s="195"/>
      <c r="J322" s="60" t="s">
        <v>63</v>
      </c>
      <c r="K322" s="195"/>
      <c r="L322" s="54" t="s">
        <v>48</v>
      </c>
      <c r="M322" s="54"/>
      <c r="N322" s="3"/>
      <c r="O322" s="3">
        <v>0</v>
      </c>
      <c r="P322" s="3">
        <v>0</v>
      </c>
      <c r="Q322" s="3">
        <v>4</v>
      </c>
      <c r="R322" s="3"/>
      <c r="S322" s="3">
        <f t="shared" si="25"/>
        <v>4</v>
      </c>
      <c r="T322" s="223"/>
    </row>
    <row r="323" spans="1:20" x14ac:dyDescent="0.25">
      <c r="A323" s="268"/>
      <c r="B323" s="60"/>
      <c r="C323" s="212"/>
      <c r="D323" s="212"/>
      <c r="E323" s="195"/>
      <c r="F323" s="212"/>
      <c r="G323" s="195"/>
      <c r="H323" s="195"/>
      <c r="I323" s="195"/>
      <c r="J323" s="60" t="s">
        <v>63</v>
      </c>
      <c r="K323" s="195"/>
      <c r="L323" s="54" t="s">
        <v>32</v>
      </c>
      <c r="M323" s="54"/>
      <c r="N323" s="3"/>
      <c r="O323" s="3">
        <v>5.0999999999999996</v>
      </c>
      <c r="P323" s="3">
        <v>3.65</v>
      </c>
      <c r="Q323" s="3">
        <v>7</v>
      </c>
      <c r="R323" s="3"/>
      <c r="S323" s="3">
        <f t="shared" si="25"/>
        <v>15.75</v>
      </c>
      <c r="T323" s="223"/>
    </row>
    <row r="324" spans="1:20" x14ac:dyDescent="0.25">
      <c r="A324" s="268"/>
      <c r="B324" s="60"/>
      <c r="C324" s="212"/>
      <c r="D324" s="212"/>
      <c r="E324" s="195"/>
      <c r="F324" s="212"/>
      <c r="G324" s="195"/>
      <c r="H324" s="195"/>
      <c r="I324" s="195"/>
      <c r="J324" s="60" t="s">
        <v>63</v>
      </c>
      <c r="K324" s="195"/>
      <c r="L324" s="54" t="s">
        <v>50</v>
      </c>
      <c r="M324" s="54"/>
      <c r="N324" s="3"/>
      <c r="O324" s="3">
        <v>221.98500000000001</v>
      </c>
      <c r="P324" s="3">
        <v>227.018</v>
      </c>
      <c r="Q324" s="3">
        <v>20.690999999999999</v>
      </c>
      <c r="R324" s="3"/>
      <c r="S324" s="3">
        <f t="shared" si="25"/>
        <v>469.69400000000002</v>
      </c>
      <c r="T324" s="223"/>
    </row>
    <row r="325" spans="1:20" x14ac:dyDescent="0.25">
      <c r="A325" s="268"/>
      <c r="B325" s="60"/>
      <c r="C325" s="212"/>
      <c r="D325" s="212"/>
      <c r="E325" s="195"/>
      <c r="F325" s="212"/>
      <c r="G325" s="195"/>
      <c r="H325" s="195"/>
      <c r="I325" s="195"/>
      <c r="J325" s="60" t="s">
        <v>66</v>
      </c>
      <c r="K325" s="195"/>
      <c r="L325" s="54" t="s">
        <v>50</v>
      </c>
      <c r="M325" s="54"/>
      <c r="N325" s="3"/>
      <c r="O325" s="3">
        <v>947.81299999999999</v>
      </c>
      <c r="P325" s="3">
        <v>468.93400000000003</v>
      </c>
      <c r="Q325" s="3">
        <v>401.39800000000002</v>
      </c>
      <c r="R325" s="3"/>
      <c r="S325" s="3">
        <f t="shared" ref="S325:S328" si="26">N325+O325+P325+Q325+R325</f>
        <v>1818.145</v>
      </c>
      <c r="T325" s="223"/>
    </row>
    <row r="326" spans="1:20" x14ac:dyDescent="0.25">
      <c r="A326" s="268"/>
      <c r="B326" s="60"/>
      <c r="C326" s="212"/>
      <c r="D326" s="212"/>
      <c r="E326" s="195"/>
      <c r="F326" s="212"/>
      <c r="G326" s="195"/>
      <c r="H326" s="195"/>
      <c r="I326" s="195"/>
      <c r="J326" s="60" t="s">
        <v>63</v>
      </c>
      <c r="K326" s="195"/>
      <c r="L326" s="54" t="s">
        <v>119</v>
      </c>
      <c r="M326" s="54"/>
      <c r="N326" s="3"/>
      <c r="O326" s="3">
        <v>1.641</v>
      </c>
      <c r="P326" s="3">
        <v>0</v>
      </c>
      <c r="Q326" s="3">
        <v>0</v>
      </c>
      <c r="R326" s="3"/>
      <c r="S326" s="3">
        <f t="shared" si="26"/>
        <v>1.641</v>
      </c>
      <c r="T326" s="223"/>
    </row>
    <row r="327" spans="1:20" x14ac:dyDescent="0.25">
      <c r="A327" s="268"/>
      <c r="B327" s="60"/>
      <c r="C327" s="212"/>
      <c r="D327" s="212"/>
      <c r="E327" s="195"/>
      <c r="F327" s="212"/>
      <c r="G327" s="195"/>
      <c r="H327" s="195"/>
      <c r="I327" s="195"/>
      <c r="J327" s="60" t="s">
        <v>66</v>
      </c>
      <c r="K327" s="195"/>
      <c r="L327" s="54" t="s">
        <v>119</v>
      </c>
      <c r="M327" s="54"/>
      <c r="N327" s="3"/>
      <c r="O327" s="3">
        <v>14.763999999999999</v>
      </c>
      <c r="P327" s="3">
        <v>0</v>
      </c>
      <c r="Q327" s="3">
        <v>0</v>
      </c>
      <c r="R327" s="3"/>
      <c r="S327" s="3">
        <f t="shared" si="26"/>
        <v>14.763999999999999</v>
      </c>
      <c r="T327" s="223"/>
    </row>
    <row r="328" spans="1:20" x14ac:dyDescent="0.25">
      <c r="A328" s="268"/>
      <c r="B328" s="60"/>
      <c r="C328" s="241"/>
      <c r="D328" s="241"/>
      <c r="E328" s="199"/>
      <c r="F328" s="241"/>
      <c r="G328" s="199"/>
      <c r="H328" s="199"/>
      <c r="I328" s="199"/>
      <c r="J328" s="60" t="s">
        <v>63</v>
      </c>
      <c r="K328" s="199"/>
      <c r="L328" s="54" t="s">
        <v>39</v>
      </c>
      <c r="M328" s="54"/>
      <c r="N328" s="3"/>
      <c r="O328" s="3">
        <v>0.19500000000000001</v>
      </c>
      <c r="P328" s="3">
        <v>0</v>
      </c>
      <c r="Q328" s="3">
        <v>0</v>
      </c>
      <c r="R328" s="3"/>
      <c r="S328" s="3">
        <f t="shared" si="26"/>
        <v>0.19500000000000001</v>
      </c>
      <c r="T328" s="224"/>
    </row>
    <row r="329" spans="1:20" ht="31.5" customHeight="1" thickBot="1" x14ac:dyDescent="0.3">
      <c r="A329" s="269"/>
      <c r="B329" s="26"/>
      <c r="C329" s="76" t="s">
        <v>14</v>
      </c>
      <c r="D329" s="77"/>
      <c r="E329" s="77"/>
      <c r="F329" s="77"/>
      <c r="G329" s="77"/>
      <c r="H329" s="77"/>
      <c r="I329" s="77"/>
      <c r="J329" s="77"/>
      <c r="K329" s="78"/>
      <c r="L329" s="78"/>
      <c r="M329" s="105">
        <f t="shared" ref="M329:R329" si="27">SUM(M198:M328)</f>
        <v>0</v>
      </c>
      <c r="N329" s="105">
        <f t="shared" si="27"/>
        <v>0</v>
      </c>
      <c r="O329" s="105">
        <f t="shared" si="27"/>
        <v>8879.655999999999</v>
      </c>
      <c r="P329" s="105">
        <f t="shared" si="27"/>
        <v>13260.686000000002</v>
      </c>
      <c r="Q329" s="105">
        <f t="shared" si="27"/>
        <v>17741.853000000006</v>
      </c>
      <c r="R329" s="105">
        <f t="shared" si="27"/>
        <v>0</v>
      </c>
      <c r="S329" s="105">
        <f>SUM(S198:S328)</f>
        <v>39882.194999999985</v>
      </c>
      <c r="T329" s="79"/>
    </row>
    <row r="330" spans="1:20" ht="30" customHeight="1" thickBot="1" x14ac:dyDescent="0.3">
      <c r="A330" s="242" t="s">
        <v>155</v>
      </c>
      <c r="B330" s="243"/>
      <c r="C330" s="244"/>
      <c r="D330" s="100"/>
      <c r="E330" s="100"/>
      <c r="F330" s="101"/>
      <c r="G330" s="100"/>
      <c r="H330" s="100"/>
      <c r="I330" s="100"/>
      <c r="J330" s="100"/>
      <c r="K330" s="100"/>
      <c r="L330" s="102"/>
      <c r="M330" s="103">
        <f t="shared" ref="M330:S330" si="28">M329+M197+M190+M188</f>
        <v>275.45100000000002</v>
      </c>
      <c r="N330" s="103">
        <f t="shared" si="28"/>
        <v>317.97899999999998</v>
      </c>
      <c r="O330" s="103">
        <f t="shared" si="28"/>
        <v>9052.0739999999987</v>
      </c>
      <c r="P330" s="103">
        <f t="shared" si="28"/>
        <v>17797.805</v>
      </c>
      <c r="Q330" s="103">
        <f t="shared" si="28"/>
        <v>21237.753000000008</v>
      </c>
      <c r="R330" s="103">
        <f t="shared" si="28"/>
        <v>0</v>
      </c>
      <c r="S330" s="103">
        <f t="shared" si="28"/>
        <v>48681.061999999984</v>
      </c>
      <c r="T330" s="104"/>
    </row>
    <row r="331" spans="1:20" ht="16.5" customHeight="1" thickBot="1" x14ac:dyDescent="0.3">
      <c r="A331" s="290" t="s">
        <v>135</v>
      </c>
      <c r="B331" s="291"/>
      <c r="C331" s="291"/>
      <c r="D331" s="291"/>
      <c r="E331" s="291"/>
      <c r="F331" s="291"/>
      <c r="G331" s="291"/>
      <c r="H331" s="291"/>
      <c r="I331" s="291"/>
      <c r="J331" s="291"/>
      <c r="K331" s="291"/>
      <c r="L331" s="291"/>
      <c r="M331" s="291"/>
      <c r="N331" s="291"/>
      <c r="O331" s="291"/>
      <c r="P331" s="291"/>
      <c r="Q331" s="291"/>
      <c r="R331" s="291"/>
      <c r="S331" s="291"/>
      <c r="T331" s="292"/>
    </row>
    <row r="332" spans="1:20" ht="16.5" customHeight="1" x14ac:dyDescent="0.25">
      <c r="A332" s="267">
        <v>12</v>
      </c>
      <c r="B332" s="27"/>
      <c r="C332" s="211" t="s">
        <v>148</v>
      </c>
      <c r="D332" s="248" t="s">
        <v>13</v>
      </c>
      <c r="E332" s="273" t="s">
        <v>12</v>
      </c>
      <c r="F332" s="211" t="s">
        <v>149</v>
      </c>
      <c r="G332" s="248" t="s">
        <v>131</v>
      </c>
      <c r="H332" s="248" t="s">
        <v>150</v>
      </c>
      <c r="I332" s="248" t="s">
        <v>147</v>
      </c>
      <c r="J332" s="234" t="s">
        <v>63</v>
      </c>
      <c r="K332" s="276" t="s">
        <v>154</v>
      </c>
      <c r="L332" s="66" t="s">
        <v>21</v>
      </c>
      <c r="M332" s="66"/>
      <c r="N332" s="15"/>
      <c r="O332" s="85">
        <v>80.2</v>
      </c>
      <c r="P332" s="85">
        <v>68.099999999999994</v>
      </c>
      <c r="Q332" s="86">
        <v>120.7</v>
      </c>
      <c r="R332" s="15"/>
      <c r="S332" s="2">
        <f>SUM(N332:R332)</f>
        <v>269</v>
      </c>
      <c r="T332" s="279" t="s">
        <v>145</v>
      </c>
    </row>
    <row r="333" spans="1:20" ht="16.5" customHeight="1" x14ac:dyDescent="0.25">
      <c r="A333" s="268"/>
      <c r="B333" s="138"/>
      <c r="C333" s="212"/>
      <c r="D333" s="225"/>
      <c r="E333" s="274"/>
      <c r="F333" s="212"/>
      <c r="G333" s="225"/>
      <c r="H333" s="225"/>
      <c r="I333" s="225"/>
      <c r="J333" s="235"/>
      <c r="K333" s="277"/>
      <c r="L333" s="67" t="s">
        <v>144</v>
      </c>
      <c r="M333" s="67"/>
      <c r="N333" s="139"/>
      <c r="O333" s="87">
        <v>97.7</v>
      </c>
      <c r="P333" s="87">
        <v>5.8</v>
      </c>
      <c r="Q333" s="88">
        <v>3258</v>
      </c>
      <c r="R333" s="139"/>
      <c r="S333" s="3">
        <f t="shared" ref="S333:S347" si="29">SUM(N333:R333)</f>
        <v>3361.5</v>
      </c>
      <c r="T333" s="280"/>
    </row>
    <row r="334" spans="1:20" ht="16.5" customHeight="1" x14ac:dyDescent="0.25">
      <c r="A334" s="268"/>
      <c r="B334" s="138"/>
      <c r="C334" s="212"/>
      <c r="D334" s="225"/>
      <c r="E334" s="274"/>
      <c r="F334" s="212"/>
      <c r="G334" s="225"/>
      <c r="H334" s="225"/>
      <c r="I334" s="225"/>
      <c r="J334" s="235"/>
      <c r="K334" s="277"/>
      <c r="L334" s="64" t="s">
        <v>23</v>
      </c>
      <c r="M334" s="64"/>
      <c r="N334" s="139"/>
      <c r="O334" s="89">
        <v>438.7</v>
      </c>
      <c r="P334" s="89">
        <v>483</v>
      </c>
      <c r="Q334" s="90">
        <v>900.3</v>
      </c>
      <c r="R334" s="139"/>
      <c r="S334" s="3">
        <f t="shared" si="29"/>
        <v>1822</v>
      </c>
      <c r="T334" s="280"/>
    </row>
    <row r="335" spans="1:20" ht="16.5" customHeight="1" x14ac:dyDescent="0.25">
      <c r="A335" s="268"/>
      <c r="B335" s="138"/>
      <c r="C335" s="212"/>
      <c r="D335" s="225"/>
      <c r="E335" s="274"/>
      <c r="F335" s="212"/>
      <c r="G335" s="225"/>
      <c r="H335" s="225"/>
      <c r="I335" s="225"/>
      <c r="J335" s="235"/>
      <c r="K335" s="277"/>
      <c r="L335" s="64" t="s">
        <v>28</v>
      </c>
      <c r="M335" s="64"/>
      <c r="N335" s="139"/>
      <c r="O335" s="89">
        <v>277.60000000000002</v>
      </c>
      <c r="P335" s="89">
        <v>262.7</v>
      </c>
      <c r="Q335" s="90">
        <v>365</v>
      </c>
      <c r="R335" s="139"/>
      <c r="S335" s="3">
        <f t="shared" si="29"/>
        <v>905.3</v>
      </c>
      <c r="T335" s="280"/>
    </row>
    <row r="336" spans="1:20" ht="16.5" customHeight="1" x14ac:dyDescent="0.25">
      <c r="A336" s="268"/>
      <c r="B336" s="138"/>
      <c r="C336" s="212"/>
      <c r="D336" s="225"/>
      <c r="E336" s="274"/>
      <c r="F336" s="212"/>
      <c r="G336" s="225"/>
      <c r="H336" s="225"/>
      <c r="I336" s="225"/>
      <c r="J336" s="235"/>
      <c r="K336" s="277"/>
      <c r="L336" s="64" t="s">
        <v>24</v>
      </c>
      <c r="M336" s="64"/>
      <c r="N336" s="139"/>
      <c r="O336" s="89">
        <v>1304.9000000000001</v>
      </c>
      <c r="P336" s="91">
        <v>0</v>
      </c>
      <c r="Q336" s="92">
        <v>0</v>
      </c>
      <c r="R336" s="139"/>
      <c r="S336" s="3">
        <f t="shared" si="29"/>
        <v>1304.9000000000001</v>
      </c>
      <c r="T336" s="280"/>
    </row>
    <row r="337" spans="1:20" ht="16.5" customHeight="1" x14ac:dyDescent="0.25">
      <c r="A337" s="268"/>
      <c r="B337" s="138"/>
      <c r="C337" s="212"/>
      <c r="D337" s="225"/>
      <c r="E337" s="274"/>
      <c r="F337" s="212"/>
      <c r="G337" s="225"/>
      <c r="H337" s="225"/>
      <c r="I337" s="225"/>
      <c r="J337" s="235"/>
      <c r="K337" s="277"/>
      <c r="L337" s="64" t="s">
        <v>48</v>
      </c>
      <c r="M337" s="64"/>
      <c r="N337" s="139"/>
      <c r="O337" s="89">
        <v>27.5</v>
      </c>
      <c r="P337" s="91">
        <v>0.1</v>
      </c>
      <c r="Q337" s="92">
        <v>3.6</v>
      </c>
      <c r="R337" s="139"/>
      <c r="S337" s="3">
        <f t="shared" si="29"/>
        <v>31.200000000000003</v>
      </c>
      <c r="T337" s="280"/>
    </row>
    <row r="338" spans="1:20" ht="16.5" customHeight="1" x14ac:dyDescent="0.25">
      <c r="A338" s="268"/>
      <c r="B338" s="138"/>
      <c r="C338" s="212"/>
      <c r="D338" s="225"/>
      <c r="E338" s="274"/>
      <c r="F338" s="212"/>
      <c r="G338" s="225"/>
      <c r="H338" s="225"/>
      <c r="I338" s="225"/>
      <c r="J338" s="235"/>
      <c r="K338" s="277"/>
      <c r="L338" s="84" t="s">
        <v>151</v>
      </c>
      <c r="M338" s="84"/>
      <c r="N338" s="139"/>
      <c r="O338" s="93">
        <v>1083.9000000000001</v>
      </c>
      <c r="P338" s="94">
        <v>0</v>
      </c>
      <c r="Q338" s="95">
        <v>0</v>
      </c>
      <c r="R338" s="139"/>
      <c r="S338" s="3">
        <f t="shared" si="29"/>
        <v>1083.9000000000001</v>
      </c>
      <c r="T338" s="280"/>
    </row>
    <row r="339" spans="1:20" ht="16.5" customHeight="1" x14ac:dyDescent="0.25">
      <c r="A339" s="268"/>
      <c r="B339" s="138"/>
      <c r="C339" s="212"/>
      <c r="D339" s="225"/>
      <c r="E339" s="274"/>
      <c r="F339" s="212"/>
      <c r="G339" s="225"/>
      <c r="H339" s="225"/>
      <c r="I339" s="225"/>
      <c r="J339" s="235"/>
      <c r="K339" s="277"/>
      <c r="L339" s="84" t="s">
        <v>152</v>
      </c>
      <c r="M339" s="84"/>
      <c r="N339" s="139"/>
      <c r="O339" s="94">
        <v>9184.7999999999993</v>
      </c>
      <c r="P339" s="94">
        <v>5886.9</v>
      </c>
      <c r="Q339" s="95">
        <v>2423.1999999999998</v>
      </c>
      <c r="R339" s="139"/>
      <c r="S339" s="3">
        <f t="shared" si="29"/>
        <v>17494.899999999998</v>
      </c>
      <c r="T339" s="280"/>
    </row>
    <row r="340" spans="1:20" ht="16.5" customHeight="1" x14ac:dyDescent="0.25">
      <c r="A340" s="268"/>
      <c r="B340" s="138"/>
      <c r="C340" s="212"/>
      <c r="D340" s="225"/>
      <c r="E340" s="274"/>
      <c r="F340" s="212"/>
      <c r="G340" s="225"/>
      <c r="H340" s="225"/>
      <c r="I340" s="225"/>
      <c r="J340" s="235"/>
      <c r="K340" s="277"/>
      <c r="L340" s="64" t="s">
        <v>38</v>
      </c>
      <c r="M340" s="64"/>
      <c r="N340" s="139"/>
      <c r="O340" s="91">
        <v>0.8</v>
      </c>
      <c r="P340" s="91">
        <v>0</v>
      </c>
      <c r="Q340" s="92">
        <v>0</v>
      </c>
      <c r="R340" s="139"/>
      <c r="S340" s="3">
        <f t="shared" si="29"/>
        <v>0.8</v>
      </c>
      <c r="T340" s="280"/>
    </row>
    <row r="341" spans="1:20" ht="16.5" customHeight="1" x14ac:dyDescent="0.25">
      <c r="A341" s="268"/>
      <c r="B341" s="138"/>
      <c r="C341" s="212"/>
      <c r="D341" s="225"/>
      <c r="E341" s="274"/>
      <c r="F341" s="212"/>
      <c r="G341" s="225"/>
      <c r="H341" s="225"/>
      <c r="I341" s="225"/>
      <c r="J341" s="235"/>
      <c r="K341" s="277"/>
      <c r="L341" s="64" t="s">
        <v>61</v>
      </c>
      <c r="M341" s="64"/>
      <c r="N341" s="139"/>
      <c r="O341" s="91">
        <v>0</v>
      </c>
      <c r="P341" s="91">
        <v>0</v>
      </c>
      <c r="Q341" s="96">
        <v>0.03</v>
      </c>
      <c r="R341" s="139"/>
      <c r="S341" s="3">
        <f t="shared" si="29"/>
        <v>0.03</v>
      </c>
      <c r="T341" s="280"/>
    </row>
    <row r="342" spans="1:20" ht="16.5" customHeight="1" x14ac:dyDescent="0.25">
      <c r="A342" s="268"/>
      <c r="B342" s="138"/>
      <c r="C342" s="212"/>
      <c r="D342" s="225"/>
      <c r="E342" s="274"/>
      <c r="F342" s="212"/>
      <c r="G342" s="225"/>
      <c r="H342" s="225"/>
      <c r="I342" s="225"/>
      <c r="J342" s="235"/>
      <c r="K342" s="277"/>
      <c r="L342" s="64" t="s">
        <v>153</v>
      </c>
      <c r="M342" s="64"/>
      <c r="N342" s="139"/>
      <c r="O342" s="91">
        <v>0</v>
      </c>
      <c r="P342" s="91">
        <v>0</v>
      </c>
      <c r="Q342" s="92">
        <v>1300.0999999999999</v>
      </c>
      <c r="R342" s="139"/>
      <c r="S342" s="3">
        <f t="shared" si="29"/>
        <v>1300.0999999999999</v>
      </c>
      <c r="T342" s="280"/>
    </row>
    <row r="343" spans="1:20" ht="16.5" customHeight="1" x14ac:dyDescent="0.25">
      <c r="A343" s="268"/>
      <c r="B343" s="138"/>
      <c r="C343" s="212"/>
      <c r="D343" s="225"/>
      <c r="E343" s="274"/>
      <c r="F343" s="212"/>
      <c r="G343" s="225"/>
      <c r="H343" s="225"/>
      <c r="I343" s="225"/>
      <c r="J343" s="235"/>
      <c r="K343" s="277"/>
      <c r="L343" s="64" t="s">
        <v>62</v>
      </c>
      <c r="M343" s="64"/>
      <c r="N343" s="139"/>
      <c r="O343" s="91">
        <v>0</v>
      </c>
      <c r="P343" s="91">
        <v>0</v>
      </c>
      <c r="Q343" s="92">
        <v>0</v>
      </c>
      <c r="R343" s="139"/>
      <c r="S343" s="3">
        <f t="shared" si="29"/>
        <v>0</v>
      </c>
      <c r="T343" s="280"/>
    </row>
    <row r="344" spans="1:20" ht="16.5" customHeight="1" x14ac:dyDescent="0.25">
      <c r="A344" s="268"/>
      <c r="B344" s="138"/>
      <c r="C344" s="212"/>
      <c r="D344" s="225"/>
      <c r="E344" s="274"/>
      <c r="F344" s="212"/>
      <c r="G344" s="225"/>
      <c r="H344" s="225"/>
      <c r="I344" s="225"/>
      <c r="J344" s="235"/>
      <c r="K344" s="277"/>
      <c r="L344" s="143">
        <v>108</v>
      </c>
      <c r="M344" s="143"/>
      <c r="N344" s="139"/>
      <c r="O344" s="97">
        <v>0</v>
      </c>
      <c r="P344" s="97">
        <v>0</v>
      </c>
      <c r="Q344" s="98">
        <v>0</v>
      </c>
      <c r="R344" s="139"/>
      <c r="S344" s="3">
        <f t="shared" si="29"/>
        <v>0</v>
      </c>
      <c r="T344" s="280"/>
    </row>
    <row r="345" spans="1:20" ht="16.5" customHeight="1" x14ac:dyDescent="0.25">
      <c r="A345" s="268"/>
      <c r="B345" s="138"/>
      <c r="C345" s="212"/>
      <c r="D345" s="225"/>
      <c r="E345" s="274"/>
      <c r="F345" s="212"/>
      <c r="G345" s="225"/>
      <c r="H345" s="225"/>
      <c r="I345" s="225"/>
      <c r="J345" s="235"/>
      <c r="K345" s="277"/>
      <c r="L345" s="143">
        <v>113</v>
      </c>
      <c r="M345" s="143"/>
      <c r="N345" s="139"/>
      <c r="O345" s="97">
        <v>0</v>
      </c>
      <c r="P345" s="97">
        <v>4903</v>
      </c>
      <c r="Q345" s="98">
        <v>7248.4</v>
      </c>
      <c r="R345" s="139"/>
      <c r="S345" s="3">
        <f t="shared" si="29"/>
        <v>12151.4</v>
      </c>
      <c r="T345" s="280"/>
    </row>
    <row r="346" spans="1:20" ht="15.75" customHeight="1" x14ac:dyDescent="0.25">
      <c r="A346" s="268"/>
      <c r="B346" s="138"/>
      <c r="C346" s="212"/>
      <c r="D346" s="225"/>
      <c r="E346" s="274"/>
      <c r="F346" s="212"/>
      <c r="G346" s="225"/>
      <c r="H346" s="225"/>
      <c r="I346" s="225"/>
      <c r="J346" s="235"/>
      <c r="K346" s="277"/>
      <c r="L346" s="143">
        <v>114</v>
      </c>
      <c r="M346" s="143"/>
      <c r="N346" s="139"/>
      <c r="O346" s="97">
        <v>0</v>
      </c>
      <c r="P346" s="97">
        <v>0</v>
      </c>
      <c r="Q346" s="98">
        <v>4323.7</v>
      </c>
      <c r="R346" s="139"/>
      <c r="S346" s="3">
        <f t="shared" si="29"/>
        <v>4323.7</v>
      </c>
      <c r="T346" s="280"/>
    </row>
    <row r="347" spans="1:20" ht="15.75" customHeight="1" x14ac:dyDescent="0.25">
      <c r="A347" s="268"/>
      <c r="B347" s="135"/>
      <c r="C347" s="241"/>
      <c r="D347" s="226"/>
      <c r="E347" s="275"/>
      <c r="F347" s="241"/>
      <c r="G347" s="226"/>
      <c r="H347" s="226"/>
      <c r="I347" s="226"/>
      <c r="J347" s="236"/>
      <c r="K347" s="278"/>
      <c r="L347" s="143">
        <v>115</v>
      </c>
      <c r="M347" s="143"/>
      <c r="N347" s="3"/>
      <c r="O347" s="97">
        <v>0</v>
      </c>
      <c r="P347" s="97">
        <v>0</v>
      </c>
      <c r="Q347" s="98">
        <v>0</v>
      </c>
      <c r="R347" s="3"/>
      <c r="S347" s="3">
        <f t="shared" si="29"/>
        <v>0</v>
      </c>
      <c r="T347" s="281"/>
    </row>
    <row r="348" spans="1:20" ht="16.5" customHeight="1" thickBot="1" x14ac:dyDescent="0.3">
      <c r="A348" s="269"/>
      <c r="B348" s="20"/>
      <c r="C348" s="70" t="s">
        <v>14</v>
      </c>
      <c r="D348" s="71"/>
      <c r="E348" s="71"/>
      <c r="F348" s="71"/>
      <c r="G348" s="71"/>
      <c r="H348" s="71"/>
      <c r="I348" s="71"/>
      <c r="J348" s="149"/>
      <c r="K348" s="150"/>
      <c r="L348" s="150"/>
      <c r="M348" s="151">
        <f t="shared" ref="M348:N348" si="30">M332+M347</f>
        <v>0</v>
      </c>
      <c r="N348" s="151">
        <f t="shared" si="30"/>
        <v>0</v>
      </c>
      <c r="O348" s="151">
        <f>SUM(O332:O347)</f>
        <v>12496.099999999999</v>
      </c>
      <c r="P348" s="151">
        <f t="shared" ref="P348:Q348" si="31">SUM(P332:P347)</f>
        <v>11609.599999999999</v>
      </c>
      <c r="Q348" s="151">
        <f t="shared" si="31"/>
        <v>19943.03</v>
      </c>
      <c r="R348" s="151">
        <f t="shared" ref="R348" si="32">SUM(R332:R347)</f>
        <v>0</v>
      </c>
      <c r="S348" s="151">
        <f t="shared" ref="S348" si="33">SUM(S332:S347)</f>
        <v>44048.729999999989</v>
      </c>
      <c r="T348" s="152"/>
    </row>
    <row r="349" spans="1:20" ht="63" x14ac:dyDescent="0.25">
      <c r="A349" s="268">
        <v>13</v>
      </c>
      <c r="B349" s="137"/>
      <c r="C349" s="165" t="s">
        <v>165</v>
      </c>
      <c r="D349" s="164" t="s">
        <v>13</v>
      </c>
      <c r="E349" s="167" t="s">
        <v>12</v>
      </c>
      <c r="F349" s="165" t="s">
        <v>164</v>
      </c>
      <c r="G349" s="166" t="s">
        <v>126</v>
      </c>
      <c r="H349" s="166" t="s">
        <v>128</v>
      </c>
      <c r="I349" s="166" t="s">
        <v>128</v>
      </c>
      <c r="J349" s="166" t="s">
        <v>63</v>
      </c>
      <c r="K349" s="166">
        <v>253</v>
      </c>
      <c r="L349" s="23" t="s">
        <v>20</v>
      </c>
      <c r="M349" s="24"/>
      <c r="N349" s="33"/>
      <c r="O349" s="33">
        <v>747.8</v>
      </c>
      <c r="P349" s="33">
        <v>6758.3</v>
      </c>
      <c r="Q349" s="33">
        <v>15340.5</v>
      </c>
      <c r="R349" s="148"/>
      <c r="S349" s="33">
        <f>SUM(N349:R349)</f>
        <v>22846.6</v>
      </c>
      <c r="T349" s="163" t="s">
        <v>145</v>
      </c>
    </row>
    <row r="350" spans="1:20" ht="15.75" customHeight="1" thickBot="1" x14ac:dyDescent="0.3">
      <c r="A350" s="269"/>
      <c r="B350" s="20"/>
      <c r="C350" s="76" t="s">
        <v>14</v>
      </c>
      <c r="D350" s="77"/>
      <c r="E350" s="77"/>
      <c r="F350" s="77"/>
      <c r="G350" s="77"/>
      <c r="H350" s="77"/>
      <c r="I350" s="77"/>
      <c r="J350" s="77"/>
      <c r="K350" s="78"/>
      <c r="L350" s="78"/>
      <c r="M350" s="105">
        <f t="shared" ref="M350:R350" si="34">M349</f>
        <v>0</v>
      </c>
      <c r="N350" s="105">
        <f t="shared" si="34"/>
        <v>0</v>
      </c>
      <c r="O350" s="105">
        <f t="shared" si="34"/>
        <v>747.8</v>
      </c>
      <c r="P350" s="105">
        <f t="shared" si="34"/>
        <v>6758.3</v>
      </c>
      <c r="Q350" s="105">
        <f t="shared" si="34"/>
        <v>15340.5</v>
      </c>
      <c r="R350" s="105">
        <f t="shared" si="34"/>
        <v>0</v>
      </c>
      <c r="S350" s="105">
        <f>S349</f>
        <v>22846.6</v>
      </c>
      <c r="T350" s="79"/>
    </row>
    <row r="351" spans="1:20" ht="15.75" customHeight="1" x14ac:dyDescent="0.25">
      <c r="A351" s="267">
        <v>14</v>
      </c>
      <c r="B351" s="51"/>
      <c r="C351" s="189" t="s">
        <v>102</v>
      </c>
      <c r="D351" s="211" t="s">
        <v>13</v>
      </c>
      <c r="E351" s="194" t="s">
        <v>12</v>
      </c>
      <c r="F351" s="211" t="s">
        <v>160</v>
      </c>
      <c r="G351" s="194" t="s">
        <v>128</v>
      </c>
      <c r="H351" s="194" t="s">
        <v>137</v>
      </c>
      <c r="I351" s="194" t="s">
        <v>129</v>
      </c>
      <c r="J351" s="194" t="s">
        <v>63</v>
      </c>
      <c r="K351" s="194">
        <v>122</v>
      </c>
      <c r="L351" s="301" t="s">
        <v>202</v>
      </c>
      <c r="M351" s="25"/>
      <c r="N351" s="51"/>
      <c r="O351" s="3">
        <v>513.70000000000005</v>
      </c>
      <c r="P351" s="3">
        <v>207.2</v>
      </c>
      <c r="Q351" s="3">
        <v>146.4</v>
      </c>
      <c r="R351" s="3"/>
      <c r="S351" s="3">
        <f t="shared" ref="S351:S362" si="35">SUM(N351:R351)</f>
        <v>867.30000000000007</v>
      </c>
      <c r="T351" s="238" t="s">
        <v>203</v>
      </c>
    </row>
    <row r="352" spans="1:20" ht="31.5" x14ac:dyDescent="0.25">
      <c r="A352" s="268"/>
      <c r="B352" s="50"/>
      <c r="C352" s="49" t="s">
        <v>103</v>
      </c>
      <c r="D352" s="212"/>
      <c r="E352" s="195"/>
      <c r="F352" s="212"/>
      <c r="G352" s="195"/>
      <c r="H352" s="195"/>
      <c r="I352" s="195"/>
      <c r="J352" s="195"/>
      <c r="K352" s="195"/>
      <c r="L352" s="302"/>
      <c r="M352" s="23"/>
      <c r="N352" s="50"/>
      <c r="O352" s="3">
        <v>60.3</v>
      </c>
      <c r="P352" s="3">
        <v>94.847999999999999</v>
      </c>
      <c r="Q352" s="3">
        <v>94.4</v>
      </c>
      <c r="R352" s="3"/>
      <c r="S352" s="3">
        <f t="shared" si="35"/>
        <v>249.548</v>
      </c>
      <c r="T352" s="239"/>
    </row>
    <row r="353" spans="1:20" ht="15.75" customHeight="1" x14ac:dyDescent="0.25">
      <c r="A353" s="268"/>
      <c r="B353" s="50"/>
      <c r="C353" s="49" t="s">
        <v>104</v>
      </c>
      <c r="D353" s="212"/>
      <c r="E353" s="195"/>
      <c r="F353" s="212"/>
      <c r="G353" s="195"/>
      <c r="H353" s="195"/>
      <c r="I353" s="195"/>
      <c r="J353" s="195"/>
      <c r="K353" s="195"/>
      <c r="L353" s="302"/>
      <c r="M353" s="23"/>
      <c r="N353" s="50"/>
      <c r="O353" s="3">
        <v>26</v>
      </c>
      <c r="P353" s="3">
        <v>31</v>
      </c>
      <c r="Q353" s="3">
        <v>30.5</v>
      </c>
      <c r="R353" s="3"/>
      <c r="S353" s="3">
        <f t="shared" si="35"/>
        <v>87.5</v>
      </c>
      <c r="T353" s="239"/>
    </row>
    <row r="354" spans="1:20" ht="15.75" customHeight="1" x14ac:dyDescent="0.25">
      <c r="A354" s="268"/>
      <c r="B354" s="50"/>
      <c r="C354" s="190" t="s">
        <v>105</v>
      </c>
      <c r="D354" s="212"/>
      <c r="E354" s="195"/>
      <c r="F354" s="212"/>
      <c r="G354" s="195"/>
      <c r="H354" s="195"/>
      <c r="I354" s="195"/>
      <c r="J354" s="195"/>
      <c r="K354" s="195"/>
      <c r="L354" s="302"/>
      <c r="M354" s="23"/>
      <c r="N354" s="50"/>
      <c r="O354" s="3">
        <v>82.7</v>
      </c>
      <c r="P354" s="3">
        <v>195.8</v>
      </c>
      <c r="Q354" s="3">
        <v>202.6</v>
      </c>
      <c r="R354" s="3"/>
      <c r="S354" s="3">
        <f t="shared" si="35"/>
        <v>481.1</v>
      </c>
      <c r="T354" s="239"/>
    </row>
    <row r="355" spans="1:20" ht="15.75" customHeight="1" x14ac:dyDescent="0.25">
      <c r="A355" s="268"/>
      <c r="B355" s="50"/>
      <c r="C355" s="190" t="s">
        <v>106</v>
      </c>
      <c r="D355" s="212"/>
      <c r="E355" s="195"/>
      <c r="F355" s="212"/>
      <c r="G355" s="195"/>
      <c r="H355" s="195"/>
      <c r="I355" s="195"/>
      <c r="J355" s="195"/>
      <c r="K355" s="195"/>
      <c r="L355" s="302"/>
      <c r="M355" s="23"/>
      <c r="N355" s="50"/>
      <c r="O355" s="3">
        <v>50</v>
      </c>
      <c r="P355" s="3">
        <v>54.6</v>
      </c>
      <c r="Q355" s="3">
        <v>50.6</v>
      </c>
      <c r="R355" s="3"/>
      <c r="S355" s="3">
        <f t="shared" si="35"/>
        <v>155.19999999999999</v>
      </c>
      <c r="T355" s="239"/>
    </row>
    <row r="356" spans="1:20" ht="17.25" customHeight="1" x14ac:dyDescent="0.25">
      <c r="A356" s="268"/>
      <c r="B356" s="50"/>
      <c r="C356" s="44" t="s">
        <v>107</v>
      </c>
      <c r="D356" s="212"/>
      <c r="E356" s="195"/>
      <c r="F356" s="212"/>
      <c r="G356" s="195"/>
      <c r="H356" s="195"/>
      <c r="I356" s="195"/>
      <c r="J356" s="195"/>
      <c r="K356" s="195"/>
      <c r="L356" s="302"/>
      <c r="M356" s="23"/>
      <c r="N356" s="50"/>
      <c r="O356" s="3">
        <v>984.7</v>
      </c>
      <c r="P356" s="3">
        <v>926.8</v>
      </c>
      <c r="Q356" s="3">
        <v>1072</v>
      </c>
      <c r="R356" s="3"/>
      <c r="S356" s="3">
        <f t="shared" si="35"/>
        <v>2983.5</v>
      </c>
      <c r="T356" s="239"/>
    </row>
    <row r="357" spans="1:20" x14ac:dyDescent="0.25">
      <c r="A357" s="268"/>
      <c r="B357" s="50"/>
      <c r="C357" s="50" t="s">
        <v>108</v>
      </c>
      <c r="D357" s="212"/>
      <c r="E357" s="195"/>
      <c r="F357" s="212"/>
      <c r="G357" s="195"/>
      <c r="H357" s="195"/>
      <c r="I357" s="195"/>
      <c r="J357" s="195"/>
      <c r="K357" s="195"/>
      <c r="L357" s="302"/>
      <c r="M357" s="23"/>
      <c r="N357" s="50"/>
      <c r="O357" s="3">
        <v>141.9</v>
      </c>
      <c r="P357" s="3">
        <v>128.69999999999999</v>
      </c>
      <c r="Q357" s="3">
        <v>91</v>
      </c>
      <c r="R357" s="3"/>
      <c r="S357" s="3">
        <f t="shared" si="35"/>
        <v>361.6</v>
      </c>
      <c r="T357" s="239"/>
    </row>
    <row r="358" spans="1:20" ht="15.75" customHeight="1" x14ac:dyDescent="0.25">
      <c r="A358" s="268"/>
      <c r="B358" s="50"/>
      <c r="C358" s="191" t="s">
        <v>109</v>
      </c>
      <c r="D358" s="212"/>
      <c r="E358" s="195"/>
      <c r="F358" s="212"/>
      <c r="G358" s="195"/>
      <c r="H358" s="195"/>
      <c r="I358" s="195"/>
      <c r="J358" s="195"/>
      <c r="K358" s="195"/>
      <c r="L358" s="302"/>
      <c r="M358" s="23"/>
      <c r="N358" s="50"/>
      <c r="O358" s="3">
        <v>185.1</v>
      </c>
      <c r="P358" s="3">
        <v>110.7</v>
      </c>
      <c r="Q358" s="3">
        <v>142.69999999999999</v>
      </c>
      <c r="R358" s="3"/>
      <c r="S358" s="3">
        <f t="shared" si="35"/>
        <v>438.5</v>
      </c>
      <c r="T358" s="239"/>
    </row>
    <row r="359" spans="1:20" ht="15.75" customHeight="1" x14ac:dyDescent="0.25">
      <c r="A359" s="268"/>
      <c r="B359" s="50"/>
      <c r="C359" s="192" t="s">
        <v>110</v>
      </c>
      <c r="D359" s="212"/>
      <c r="E359" s="195"/>
      <c r="F359" s="212"/>
      <c r="G359" s="195"/>
      <c r="H359" s="195"/>
      <c r="I359" s="195"/>
      <c r="J359" s="195"/>
      <c r="K359" s="195"/>
      <c r="L359" s="302"/>
      <c r="M359" s="23"/>
      <c r="N359" s="50"/>
      <c r="O359" s="3">
        <v>246.4</v>
      </c>
      <c r="P359" s="3">
        <v>232.7</v>
      </c>
      <c r="Q359" s="3">
        <v>156.19999999999999</v>
      </c>
      <c r="R359" s="3"/>
      <c r="S359" s="3">
        <f t="shared" si="35"/>
        <v>635.29999999999995</v>
      </c>
      <c r="T359" s="239"/>
    </row>
    <row r="360" spans="1:20" ht="15.75" customHeight="1" x14ac:dyDescent="0.25">
      <c r="A360" s="268"/>
      <c r="B360" s="50"/>
      <c r="C360" s="193" t="s">
        <v>111</v>
      </c>
      <c r="D360" s="212"/>
      <c r="E360" s="195"/>
      <c r="F360" s="212"/>
      <c r="G360" s="195"/>
      <c r="H360" s="195"/>
      <c r="I360" s="195"/>
      <c r="J360" s="195"/>
      <c r="K360" s="195"/>
      <c r="L360" s="302"/>
      <c r="M360" s="23"/>
      <c r="N360" s="50"/>
      <c r="O360" s="3">
        <v>157</v>
      </c>
      <c r="P360" s="3">
        <v>240.5</v>
      </c>
      <c r="Q360" s="3">
        <v>265.10000000000002</v>
      </c>
      <c r="R360" s="3"/>
      <c r="S360" s="3">
        <f t="shared" si="35"/>
        <v>662.6</v>
      </c>
      <c r="T360" s="239"/>
    </row>
    <row r="361" spans="1:20" ht="15.75" customHeight="1" x14ac:dyDescent="0.25">
      <c r="A361" s="268"/>
      <c r="B361" s="50"/>
      <c r="C361" s="192" t="s">
        <v>112</v>
      </c>
      <c r="D361" s="212"/>
      <c r="E361" s="195"/>
      <c r="F361" s="212"/>
      <c r="G361" s="195"/>
      <c r="H361" s="195"/>
      <c r="I361" s="195"/>
      <c r="J361" s="195"/>
      <c r="K361" s="195"/>
      <c r="L361" s="302"/>
      <c r="M361" s="23"/>
      <c r="N361" s="50"/>
      <c r="O361" s="3">
        <v>141.30000000000001</v>
      </c>
      <c r="P361" s="3">
        <v>178.5</v>
      </c>
      <c r="Q361" s="3">
        <v>127.9</v>
      </c>
      <c r="R361" s="3"/>
      <c r="S361" s="3">
        <f t="shared" si="35"/>
        <v>447.70000000000005</v>
      </c>
      <c r="T361" s="239"/>
    </row>
    <row r="362" spans="1:20" ht="47.25" x14ac:dyDescent="0.25">
      <c r="A362" s="268"/>
      <c r="B362" s="50"/>
      <c r="C362" s="49" t="s">
        <v>114</v>
      </c>
      <c r="D362" s="241"/>
      <c r="E362" s="195"/>
      <c r="F362" s="212"/>
      <c r="G362" s="195"/>
      <c r="H362" s="195"/>
      <c r="I362" s="195"/>
      <c r="J362" s="199"/>
      <c r="K362" s="199"/>
      <c r="L362" s="303"/>
      <c r="M362" s="23"/>
      <c r="N362" s="50"/>
      <c r="O362" s="3">
        <v>43.8</v>
      </c>
      <c r="P362" s="3">
        <v>35.799999999999997</v>
      </c>
      <c r="Q362" s="3">
        <v>38.6</v>
      </c>
      <c r="R362" s="3"/>
      <c r="S362" s="3">
        <f t="shared" si="35"/>
        <v>118.19999999999999</v>
      </c>
      <c r="T362" s="240"/>
    </row>
    <row r="363" spans="1:20" ht="16.5" thickBot="1" x14ac:dyDescent="0.3">
      <c r="A363" s="269"/>
      <c r="B363" s="43"/>
      <c r="C363" s="76" t="s">
        <v>14</v>
      </c>
      <c r="D363" s="77"/>
      <c r="E363" s="77"/>
      <c r="F363" s="77"/>
      <c r="G363" s="77"/>
      <c r="H363" s="77"/>
      <c r="I363" s="77"/>
      <c r="J363" s="77"/>
      <c r="K363" s="78"/>
      <c r="L363" s="78"/>
      <c r="M363" s="105">
        <f t="shared" ref="M363:S363" si="36">SUM(M351:M362)</f>
        <v>0</v>
      </c>
      <c r="N363" s="105">
        <f t="shared" si="36"/>
        <v>0</v>
      </c>
      <c r="O363" s="105">
        <f t="shared" si="36"/>
        <v>2632.9000000000005</v>
      </c>
      <c r="P363" s="105">
        <f t="shared" si="36"/>
        <v>2437.1480000000001</v>
      </c>
      <c r="Q363" s="105">
        <f t="shared" si="36"/>
        <v>2418</v>
      </c>
      <c r="R363" s="105">
        <f t="shared" si="36"/>
        <v>0</v>
      </c>
      <c r="S363" s="105">
        <f t="shared" si="36"/>
        <v>7488.0480000000007</v>
      </c>
      <c r="T363" s="79"/>
    </row>
    <row r="364" spans="1:20" ht="126" x14ac:dyDescent="0.25">
      <c r="A364" s="267">
        <v>15</v>
      </c>
      <c r="B364" s="61"/>
      <c r="C364" s="57" t="s">
        <v>162</v>
      </c>
      <c r="D364" s="62" t="s">
        <v>13</v>
      </c>
      <c r="E364" s="57" t="s">
        <v>12</v>
      </c>
      <c r="F364" s="57" t="s">
        <v>15</v>
      </c>
      <c r="G364" s="61" t="s">
        <v>127</v>
      </c>
      <c r="H364" s="61" t="s">
        <v>137</v>
      </c>
      <c r="I364" s="61" t="s">
        <v>129</v>
      </c>
      <c r="J364" s="61"/>
      <c r="K364" s="61"/>
      <c r="L364" s="25"/>
      <c r="M364" s="25"/>
      <c r="N364" s="2"/>
      <c r="O364" s="35"/>
      <c r="P364" s="36"/>
      <c r="Q364" s="37"/>
      <c r="R364" s="2"/>
      <c r="S364" s="2">
        <f>SUM(N364:R364)</f>
        <v>0</v>
      </c>
      <c r="T364" s="127" t="s">
        <v>145</v>
      </c>
    </row>
    <row r="365" spans="1:20" ht="15.75" customHeight="1" thickBot="1" x14ac:dyDescent="0.3">
      <c r="A365" s="269"/>
      <c r="B365" s="20"/>
      <c r="C365" s="76" t="s">
        <v>14</v>
      </c>
      <c r="D365" s="77"/>
      <c r="E365" s="77"/>
      <c r="F365" s="77"/>
      <c r="G365" s="77"/>
      <c r="H365" s="77"/>
      <c r="I365" s="77"/>
      <c r="J365" s="77"/>
      <c r="K365" s="78"/>
      <c r="L365" s="78"/>
      <c r="M365" s="105">
        <f t="shared" ref="M365:S365" si="37">SUM(M364:M364)</f>
        <v>0</v>
      </c>
      <c r="N365" s="105">
        <f t="shared" si="37"/>
        <v>0</v>
      </c>
      <c r="O365" s="105">
        <f t="shared" si="37"/>
        <v>0</v>
      </c>
      <c r="P365" s="105">
        <f t="shared" si="37"/>
        <v>0</v>
      </c>
      <c r="Q365" s="105">
        <f t="shared" si="37"/>
        <v>0</v>
      </c>
      <c r="R365" s="105">
        <f t="shared" si="37"/>
        <v>0</v>
      </c>
      <c r="S365" s="105">
        <f t="shared" si="37"/>
        <v>0</v>
      </c>
      <c r="T365" s="79"/>
    </row>
    <row r="366" spans="1:20" ht="30" customHeight="1" thickBot="1" x14ac:dyDescent="0.3">
      <c r="A366" s="242" t="s">
        <v>155</v>
      </c>
      <c r="B366" s="243"/>
      <c r="C366" s="244"/>
      <c r="D366" s="100"/>
      <c r="E366" s="100"/>
      <c r="F366" s="101"/>
      <c r="G366" s="100"/>
      <c r="H366" s="100"/>
      <c r="I366" s="100"/>
      <c r="J366" s="100"/>
      <c r="K366" s="100"/>
      <c r="L366" s="102"/>
      <c r="M366" s="103">
        <f t="shared" ref="M366:S366" si="38">M365+M363+M350+M348</f>
        <v>0</v>
      </c>
      <c r="N366" s="103">
        <f t="shared" si="38"/>
        <v>0</v>
      </c>
      <c r="O366" s="103">
        <f t="shared" si="38"/>
        <v>15876.8</v>
      </c>
      <c r="P366" s="103">
        <f t="shared" si="38"/>
        <v>20805.047999999999</v>
      </c>
      <c r="Q366" s="103">
        <f t="shared" si="38"/>
        <v>37701.53</v>
      </c>
      <c r="R366" s="103">
        <f t="shared" si="38"/>
        <v>0</v>
      </c>
      <c r="S366" s="103">
        <f t="shared" si="38"/>
        <v>74383.377999999997</v>
      </c>
      <c r="T366" s="104"/>
    </row>
    <row r="367" spans="1:20" ht="30" customHeight="1" thickBot="1" x14ac:dyDescent="0.3">
      <c r="A367" s="242" t="s">
        <v>205</v>
      </c>
      <c r="B367" s="243"/>
      <c r="C367" s="243"/>
      <c r="D367" s="244"/>
      <c r="E367" s="100"/>
      <c r="F367" s="101"/>
      <c r="G367" s="100"/>
      <c r="H367" s="100"/>
      <c r="I367" s="100"/>
      <c r="J367" s="100"/>
      <c r="K367" s="100"/>
      <c r="L367" s="102"/>
      <c r="M367" s="103">
        <f t="shared" ref="M367:S367" si="39">M38+M168+M330+M366</f>
        <v>275.45100000000002</v>
      </c>
      <c r="N367" s="103">
        <f t="shared" si="39"/>
        <v>651.89499999999998</v>
      </c>
      <c r="O367" s="103">
        <f t="shared" si="39"/>
        <v>33959.987150000001</v>
      </c>
      <c r="P367" s="103">
        <f t="shared" si="39"/>
        <v>63462.578829999999</v>
      </c>
      <c r="Q367" s="103">
        <f t="shared" si="39"/>
        <v>90885.98782200001</v>
      </c>
      <c r="R367" s="103">
        <f t="shared" si="39"/>
        <v>5824.1399999999985</v>
      </c>
      <c r="S367" s="103">
        <f t="shared" si="39"/>
        <v>195060.03980199996</v>
      </c>
      <c r="T367" s="104"/>
    </row>
    <row r="368" spans="1:20" x14ac:dyDescent="0.25">
      <c r="B368" s="1"/>
      <c r="G368" s="1"/>
      <c r="H368" s="1"/>
      <c r="I368" s="1"/>
      <c r="S368" s="1"/>
      <c r="T368" s="1"/>
    </row>
    <row r="369" spans="2:20" x14ac:dyDescent="0.25">
      <c r="B369" s="1"/>
      <c r="G369" s="1"/>
      <c r="H369" s="1"/>
      <c r="I369" s="1"/>
      <c r="S369" s="1"/>
      <c r="T369" s="1"/>
    </row>
    <row r="370" spans="2:20" x14ac:dyDescent="0.25">
      <c r="B370" s="1"/>
      <c r="G370" s="1"/>
      <c r="H370" s="1"/>
      <c r="I370" s="1"/>
      <c r="S370" s="1"/>
      <c r="T370" s="1"/>
    </row>
    <row r="371" spans="2:20" x14ac:dyDescent="0.25">
      <c r="B371" s="1"/>
      <c r="G371" s="1"/>
      <c r="H371" s="1"/>
      <c r="I371" s="1"/>
      <c r="S371" s="1"/>
      <c r="T371" s="1"/>
    </row>
    <row r="372" spans="2:20" x14ac:dyDescent="0.25">
      <c r="B372" s="1"/>
      <c r="G372" s="1"/>
      <c r="H372" s="1"/>
      <c r="I372" s="1"/>
      <c r="S372" s="1"/>
      <c r="T372" s="1"/>
    </row>
    <row r="373" spans="2:20" ht="15.75" customHeight="1" x14ac:dyDescent="0.25">
      <c r="B373" s="1"/>
      <c r="G373" s="1"/>
      <c r="H373" s="1"/>
      <c r="I373" s="1"/>
      <c r="S373" s="1"/>
      <c r="T373" s="1"/>
    </row>
    <row r="374" spans="2:20" x14ac:dyDescent="0.25">
      <c r="B374" s="1"/>
      <c r="G374" s="1"/>
      <c r="H374" s="1"/>
      <c r="I374" s="1"/>
      <c r="S374" s="1"/>
      <c r="T374" s="1"/>
    </row>
    <row r="375" spans="2:20" x14ac:dyDescent="0.25">
      <c r="B375" s="1"/>
      <c r="G375" s="1"/>
      <c r="H375" s="1"/>
      <c r="I375" s="1"/>
      <c r="S375" s="1"/>
      <c r="T375" s="1"/>
    </row>
    <row r="376" spans="2:20" x14ac:dyDescent="0.25">
      <c r="B376" s="1"/>
      <c r="G376" s="1"/>
      <c r="H376" s="1"/>
      <c r="I376" s="1"/>
      <c r="S376" s="1"/>
      <c r="T376" s="1"/>
    </row>
    <row r="377" spans="2:20" ht="31.5" customHeight="1" x14ac:dyDescent="0.25">
      <c r="B377" s="1"/>
      <c r="G377" s="1"/>
      <c r="H377" s="1"/>
      <c r="I377" s="1"/>
      <c r="S377" s="1"/>
      <c r="T377" s="1"/>
    </row>
    <row r="378" spans="2:20" x14ac:dyDescent="0.25">
      <c r="B378" s="1"/>
      <c r="G378" s="1"/>
      <c r="H378" s="1"/>
      <c r="I378" s="1"/>
      <c r="S378" s="1"/>
      <c r="T378" s="1"/>
    </row>
    <row r="379" spans="2:20" ht="31.5" customHeight="1" x14ac:dyDescent="0.25">
      <c r="B379" s="1"/>
      <c r="G379" s="1"/>
      <c r="H379" s="1"/>
      <c r="I379" s="1"/>
      <c r="S379" s="1"/>
      <c r="T379" s="1"/>
    </row>
    <row r="380" spans="2:20" ht="31.5" customHeight="1" x14ac:dyDescent="0.25">
      <c r="B380" s="1"/>
      <c r="G380" s="1"/>
      <c r="H380" s="1"/>
      <c r="I380" s="1"/>
      <c r="S380" s="1"/>
      <c r="T380" s="1"/>
    </row>
    <row r="381" spans="2:20" x14ac:dyDescent="0.25">
      <c r="B381" s="1"/>
      <c r="G381" s="1"/>
      <c r="H381" s="1"/>
      <c r="I381" s="1"/>
      <c r="S381" s="1"/>
      <c r="T381" s="1"/>
    </row>
    <row r="382" spans="2:20" ht="31.5" customHeight="1" x14ac:dyDescent="0.25">
      <c r="B382" s="1"/>
      <c r="G382" s="1"/>
      <c r="H382" s="1"/>
      <c r="I382" s="1"/>
      <c r="S382" s="1"/>
      <c r="T382" s="1"/>
    </row>
    <row r="383" spans="2:20" x14ac:dyDescent="0.25">
      <c r="B383" s="1"/>
      <c r="G383" s="1"/>
      <c r="H383" s="1"/>
      <c r="I383" s="1"/>
      <c r="S383" s="1"/>
      <c r="T383" s="1"/>
    </row>
    <row r="384" spans="2:20" x14ac:dyDescent="0.25">
      <c r="B384" s="1"/>
      <c r="G384" s="1"/>
      <c r="H384" s="1"/>
      <c r="I384" s="1"/>
      <c r="S384" s="1"/>
      <c r="T384" s="1"/>
    </row>
    <row r="385" spans="2:20" x14ac:dyDescent="0.25">
      <c r="B385" s="1"/>
      <c r="G385" s="1"/>
      <c r="H385" s="1"/>
      <c r="I385" s="1"/>
      <c r="S385" s="1"/>
      <c r="T385" s="1"/>
    </row>
    <row r="386" spans="2:20" ht="31.5" customHeight="1" x14ac:dyDescent="0.25">
      <c r="B386" s="1"/>
      <c r="G386" s="1"/>
      <c r="H386" s="1"/>
      <c r="I386" s="1"/>
      <c r="S386" s="1"/>
      <c r="T386" s="1"/>
    </row>
    <row r="387" spans="2:20" x14ac:dyDescent="0.25">
      <c r="B387" s="1"/>
      <c r="G387" s="1"/>
      <c r="H387" s="1"/>
      <c r="I387" s="1"/>
      <c r="S387" s="1"/>
      <c r="T387" s="1"/>
    </row>
    <row r="388" spans="2:20" x14ac:dyDescent="0.25">
      <c r="B388" s="1"/>
      <c r="G388" s="1"/>
      <c r="H388" s="1"/>
      <c r="I388" s="1"/>
      <c r="S388" s="1"/>
      <c r="T388" s="1"/>
    </row>
    <row r="389" spans="2:20" x14ac:dyDescent="0.25">
      <c r="B389" s="1"/>
      <c r="G389" s="1"/>
      <c r="H389" s="1"/>
      <c r="I389" s="1"/>
      <c r="S389" s="1"/>
      <c r="T389" s="1"/>
    </row>
    <row r="390" spans="2:20" x14ac:dyDescent="0.25">
      <c r="G390" s="56"/>
      <c r="H390" s="56"/>
      <c r="I390" s="56"/>
      <c r="J390" s="56"/>
      <c r="K390" s="56"/>
      <c r="L390" s="56"/>
      <c r="M390" s="56"/>
    </row>
    <row r="391" spans="2:20" x14ac:dyDescent="0.25">
      <c r="G391" s="56"/>
      <c r="H391" s="56"/>
      <c r="I391" s="56"/>
      <c r="J391" s="56"/>
      <c r="K391" s="56"/>
      <c r="L391" s="56"/>
      <c r="M391" s="56"/>
    </row>
    <row r="392" spans="2:20" x14ac:dyDescent="0.25">
      <c r="G392" s="56"/>
      <c r="H392" s="56"/>
      <c r="I392" s="56"/>
      <c r="J392" s="56"/>
      <c r="K392" s="56"/>
      <c r="L392" s="56"/>
      <c r="M392" s="56"/>
    </row>
    <row r="393" spans="2:20" x14ac:dyDescent="0.25">
      <c r="G393" s="56"/>
      <c r="H393" s="56"/>
      <c r="I393" s="56"/>
      <c r="J393" s="56"/>
      <c r="K393" s="56"/>
      <c r="L393" s="56"/>
      <c r="M393" s="56"/>
    </row>
    <row r="394" spans="2:20" x14ac:dyDescent="0.25">
      <c r="G394" s="56"/>
      <c r="H394" s="56"/>
      <c r="I394" s="56"/>
      <c r="J394" s="56"/>
      <c r="K394" s="56"/>
      <c r="L394" s="56"/>
      <c r="M394" s="56"/>
    </row>
    <row r="395" spans="2:20" x14ac:dyDescent="0.25">
      <c r="G395" s="56"/>
      <c r="H395" s="56"/>
      <c r="I395" s="56"/>
      <c r="J395" s="56"/>
      <c r="K395" s="56"/>
      <c r="L395" s="56"/>
      <c r="M395" s="56"/>
    </row>
    <row r="396" spans="2:20" x14ac:dyDescent="0.25">
      <c r="G396" s="56"/>
      <c r="H396" s="56"/>
      <c r="I396" s="56"/>
      <c r="J396" s="56"/>
      <c r="K396" s="56"/>
      <c r="L396" s="56"/>
      <c r="M396" s="56"/>
    </row>
    <row r="397" spans="2:20" x14ac:dyDescent="0.25">
      <c r="G397" s="56"/>
      <c r="H397" s="56"/>
      <c r="I397" s="56"/>
      <c r="J397" s="56"/>
      <c r="K397" s="56"/>
      <c r="L397" s="56"/>
      <c r="M397" s="56"/>
    </row>
    <row r="398" spans="2:20" x14ac:dyDescent="0.25">
      <c r="G398" s="56"/>
      <c r="H398" s="56"/>
      <c r="I398" s="56"/>
      <c r="J398" s="56"/>
      <c r="K398" s="56"/>
      <c r="L398" s="56"/>
      <c r="M398" s="56"/>
    </row>
    <row r="399" spans="2:20" x14ac:dyDescent="0.25">
      <c r="G399" s="56"/>
      <c r="H399" s="56"/>
      <c r="I399" s="56"/>
      <c r="J399" s="56"/>
      <c r="K399" s="56"/>
      <c r="L399" s="56"/>
      <c r="M399" s="56"/>
    </row>
    <row r="400" spans="2:20" x14ac:dyDescent="0.25">
      <c r="G400" s="56"/>
      <c r="H400" s="56"/>
      <c r="I400" s="56"/>
      <c r="J400" s="56"/>
      <c r="K400" s="56"/>
      <c r="L400" s="56"/>
      <c r="M400" s="56"/>
    </row>
    <row r="401" spans="7:13" x14ac:dyDescent="0.25">
      <c r="G401" s="56"/>
      <c r="H401" s="56"/>
      <c r="I401" s="56"/>
      <c r="J401" s="56"/>
      <c r="K401" s="56"/>
      <c r="L401" s="56"/>
      <c r="M401" s="56"/>
    </row>
    <row r="402" spans="7:13" x14ac:dyDescent="0.25">
      <c r="G402" s="56"/>
      <c r="H402" s="56"/>
      <c r="I402" s="56"/>
      <c r="J402" s="56"/>
      <c r="K402" s="56"/>
      <c r="L402" s="56"/>
      <c r="M402" s="56"/>
    </row>
    <row r="403" spans="7:13" x14ac:dyDescent="0.25">
      <c r="G403" s="56"/>
      <c r="H403" s="56"/>
      <c r="I403" s="56"/>
      <c r="J403" s="56"/>
      <c r="K403" s="56"/>
      <c r="L403" s="56"/>
      <c r="M403" s="56"/>
    </row>
    <row r="404" spans="7:13" x14ac:dyDescent="0.25">
      <c r="G404" s="56"/>
      <c r="H404" s="56"/>
      <c r="I404" s="56"/>
      <c r="J404" s="56"/>
      <c r="K404" s="56"/>
      <c r="L404" s="56"/>
      <c r="M404" s="56"/>
    </row>
    <row r="405" spans="7:13" x14ac:dyDescent="0.25">
      <c r="G405" s="56"/>
      <c r="H405" s="56"/>
      <c r="I405" s="56"/>
      <c r="J405" s="56"/>
      <c r="K405" s="56"/>
      <c r="L405" s="56"/>
      <c r="M405" s="56"/>
    </row>
    <row r="406" spans="7:13" x14ac:dyDescent="0.25">
      <c r="G406" s="56"/>
      <c r="H406" s="56"/>
      <c r="I406" s="56"/>
      <c r="J406" s="56"/>
      <c r="K406" s="56"/>
      <c r="L406" s="56"/>
      <c r="M406" s="56"/>
    </row>
    <row r="407" spans="7:13" x14ac:dyDescent="0.25">
      <c r="G407" s="56"/>
      <c r="H407" s="56"/>
      <c r="I407" s="56"/>
      <c r="J407" s="56"/>
      <c r="K407" s="56"/>
      <c r="L407" s="56"/>
      <c r="M407" s="56"/>
    </row>
    <row r="408" spans="7:13" x14ac:dyDescent="0.25">
      <c r="G408" s="56"/>
      <c r="H408" s="56"/>
      <c r="I408" s="56"/>
      <c r="J408" s="56"/>
      <c r="K408" s="56"/>
      <c r="L408" s="56"/>
      <c r="M408" s="56"/>
    </row>
    <row r="409" spans="7:13" x14ac:dyDescent="0.25">
      <c r="G409" s="56"/>
      <c r="H409" s="56"/>
      <c r="I409" s="56"/>
      <c r="J409" s="56"/>
      <c r="K409" s="56"/>
      <c r="L409" s="56"/>
      <c r="M409" s="56"/>
    </row>
    <row r="410" spans="7:13" x14ac:dyDescent="0.25">
      <c r="G410" s="56"/>
      <c r="H410" s="56"/>
      <c r="I410" s="56"/>
      <c r="J410" s="56"/>
      <c r="K410" s="56"/>
      <c r="L410" s="56"/>
      <c r="M410" s="56"/>
    </row>
    <row r="411" spans="7:13" x14ac:dyDescent="0.25">
      <c r="G411" s="56"/>
      <c r="H411" s="56"/>
      <c r="I411" s="56"/>
      <c r="J411" s="56"/>
      <c r="K411" s="56"/>
      <c r="L411" s="56"/>
      <c r="M411" s="56"/>
    </row>
    <row r="412" spans="7:13" x14ac:dyDescent="0.25">
      <c r="G412" s="56"/>
      <c r="H412" s="56"/>
      <c r="I412" s="56"/>
      <c r="J412" s="56"/>
      <c r="K412" s="56"/>
      <c r="L412" s="56"/>
      <c r="M412" s="56"/>
    </row>
    <row r="413" spans="7:13" x14ac:dyDescent="0.25">
      <c r="G413" s="56"/>
      <c r="H413" s="56"/>
      <c r="I413" s="56"/>
      <c r="J413" s="56"/>
      <c r="K413" s="56"/>
      <c r="L413" s="56"/>
      <c r="M413" s="56"/>
    </row>
    <row r="414" spans="7:13" x14ac:dyDescent="0.25">
      <c r="G414" s="56"/>
      <c r="H414" s="56"/>
      <c r="I414" s="56"/>
      <c r="J414" s="56"/>
      <c r="K414" s="56"/>
      <c r="L414" s="56"/>
      <c r="M414" s="56"/>
    </row>
    <row r="415" spans="7:13" x14ac:dyDescent="0.25">
      <c r="G415" s="56"/>
      <c r="H415" s="56"/>
      <c r="I415" s="56"/>
      <c r="J415" s="56"/>
      <c r="K415" s="56"/>
      <c r="L415" s="56"/>
      <c r="M415" s="56"/>
    </row>
    <row r="416" spans="7:13" x14ac:dyDescent="0.25">
      <c r="G416" s="56"/>
      <c r="H416" s="56"/>
      <c r="I416" s="56"/>
      <c r="J416" s="56"/>
      <c r="K416" s="56"/>
      <c r="L416" s="56"/>
      <c r="M416" s="56"/>
    </row>
    <row r="417" spans="7:13" x14ac:dyDescent="0.25">
      <c r="G417" s="56"/>
      <c r="H417" s="56"/>
      <c r="I417" s="56"/>
      <c r="J417" s="56"/>
      <c r="K417" s="56"/>
      <c r="L417" s="56"/>
      <c r="M417" s="56"/>
    </row>
    <row r="418" spans="7:13" x14ac:dyDescent="0.25">
      <c r="G418" s="56"/>
      <c r="H418" s="56"/>
      <c r="I418" s="56"/>
      <c r="J418" s="56"/>
      <c r="K418" s="56"/>
      <c r="L418" s="56"/>
      <c r="M418" s="56"/>
    </row>
    <row r="419" spans="7:13" x14ac:dyDescent="0.25">
      <c r="G419" s="56"/>
      <c r="H419" s="56"/>
      <c r="I419" s="56"/>
      <c r="J419" s="56"/>
      <c r="K419" s="56"/>
      <c r="L419" s="56"/>
      <c r="M419" s="56"/>
    </row>
    <row r="420" spans="7:13" x14ac:dyDescent="0.25">
      <c r="G420" s="56"/>
      <c r="H420" s="56"/>
      <c r="I420" s="56"/>
      <c r="J420" s="56"/>
      <c r="K420" s="56"/>
      <c r="L420" s="56"/>
      <c r="M420" s="56"/>
    </row>
    <row r="421" spans="7:13" x14ac:dyDescent="0.25">
      <c r="G421" s="56"/>
      <c r="H421" s="56"/>
      <c r="I421" s="56"/>
      <c r="J421" s="56"/>
      <c r="K421" s="56"/>
      <c r="L421" s="56"/>
      <c r="M421" s="56"/>
    </row>
    <row r="422" spans="7:13" x14ac:dyDescent="0.25">
      <c r="G422" s="56"/>
      <c r="H422" s="56"/>
      <c r="I422" s="56"/>
      <c r="J422" s="56"/>
      <c r="K422" s="56"/>
      <c r="L422" s="56"/>
      <c r="M422" s="56"/>
    </row>
    <row r="423" spans="7:13" x14ac:dyDescent="0.25">
      <c r="G423" s="56"/>
      <c r="H423" s="56"/>
      <c r="I423" s="56"/>
      <c r="J423" s="56"/>
      <c r="K423" s="56"/>
      <c r="L423" s="56"/>
      <c r="M423" s="56"/>
    </row>
    <row r="424" spans="7:13" x14ac:dyDescent="0.25">
      <c r="G424" s="56"/>
      <c r="H424" s="56"/>
      <c r="I424" s="56"/>
      <c r="J424" s="56"/>
      <c r="K424" s="56"/>
      <c r="L424" s="56"/>
      <c r="M424" s="56"/>
    </row>
    <row r="425" spans="7:13" x14ac:dyDescent="0.25">
      <c r="G425" s="56"/>
      <c r="H425" s="56"/>
      <c r="I425" s="56"/>
      <c r="J425" s="56"/>
      <c r="K425" s="56"/>
      <c r="L425" s="56"/>
      <c r="M425" s="56"/>
    </row>
    <row r="426" spans="7:13" x14ac:dyDescent="0.25">
      <c r="G426" s="56"/>
      <c r="H426" s="56"/>
      <c r="I426" s="56"/>
      <c r="J426" s="56"/>
      <c r="K426" s="56"/>
      <c r="L426" s="56"/>
      <c r="M426" s="56"/>
    </row>
    <row r="427" spans="7:13" x14ac:dyDescent="0.25">
      <c r="G427" s="56"/>
      <c r="H427" s="56"/>
      <c r="I427" s="56"/>
      <c r="J427" s="56"/>
      <c r="K427" s="56"/>
      <c r="L427" s="56"/>
      <c r="M427" s="56"/>
    </row>
    <row r="428" spans="7:13" x14ac:dyDescent="0.25">
      <c r="G428" s="56"/>
      <c r="H428" s="56"/>
      <c r="I428" s="56"/>
      <c r="J428" s="56"/>
      <c r="K428" s="56"/>
      <c r="L428" s="56"/>
      <c r="M428" s="56"/>
    </row>
    <row r="429" spans="7:13" x14ac:dyDescent="0.25">
      <c r="G429" s="56"/>
      <c r="H429" s="56"/>
      <c r="I429" s="56"/>
      <c r="J429" s="56"/>
      <c r="K429" s="56"/>
      <c r="L429" s="56"/>
      <c r="M429" s="56"/>
    </row>
    <row r="430" spans="7:13" x14ac:dyDescent="0.25">
      <c r="G430" s="56"/>
      <c r="H430" s="56"/>
      <c r="I430" s="56"/>
      <c r="J430" s="56"/>
      <c r="K430" s="56"/>
      <c r="L430" s="56"/>
      <c r="M430" s="56"/>
    </row>
    <row r="431" spans="7:13" x14ac:dyDescent="0.25">
      <c r="G431" s="56"/>
      <c r="H431" s="56"/>
      <c r="I431" s="56"/>
      <c r="J431" s="56"/>
      <c r="K431" s="56"/>
      <c r="L431" s="56"/>
      <c r="M431" s="56"/>
    </row>
    <row r="432" spans="7:13" x14ac:dyDescent="0.25">
      <c r="G432" s="56"/>
      <c r="H432" s="56"/>
      <c r="I432" s="56"/>
      <c r="J432" s="56"/>
      <c r="K432" s="56"/>
      <c r="L432" s="56"/>
      <c r="M432" s="56"/>
    </row>
    <row r="433" spans="7:13" x14ac:dyDescent="0.25">
      <c r="G433" s="56"/>
      <c r="H433" s="56"/>
      <c r="I433" s="56"/>
      <c r="J433" s="56"/>
      <c r="K433" s="56"/>
      <c r="L433" s="56"/>
      <c r="M433" s="56"/>
    </row>
    <row r="434" spans="7:13" x14ac:dyDescent="0.25">
      <c r="G434" s="56"/>
      <c r="H434" s="56"/>
      <c r="I434" s="56"/>
      <c r="J434" s="56"/>
      <c r="K434" s="56"/>
      <c r="L434" s="56"/>
      <c r="M434" s="56"/>
    </row>
    <row r="435" spans="7:13" x14ac:dyDescent="0.25">
      <c r="G435" s="56"/>
      <c r="H435" s="56"/>
      <c r="I435" s="56"/>
      <c r="J435" s="56"/>
      <c r="K435" s="56"/>
      <c r="L435" s="56"/>
      <c r="M435" s="56"/>
    </row>
    <row r="436" spans="7:13" x14ac:dyDescent="0.25">
      <c r="G436" s="56"/>
      <c r="H436" s="56"/>
      <c r="I436" s="56"/>
      <c r="J436" s="56"/>
      <c r="K436" s="56"/>
      <c r="L436" s="56"/>
      <c r="M436" s="56"/>
    </row>
    <row r="437" spans="7:13" x14ac:dyDescent="0.25">
      <c r="G437" s="56"/>
      <c r="H437" s="56"/>
      <c r="I437" s="56"/>
      <c r="J437" s="56"/>
      <c r="K437" s="56"/>
      <c r="L437" s="56"/>
      <c r="M437" s="56"/>
    </row>
    <row r="438" spans="7:13" x14ac:dyDescent="0.25">
      <c r="G438" s="56"/>
      <c r="H438" s="56"/>
      <c r="I438" s="56"/>
      <c r="J438" s="56"/>
      <c r="K438" s="56"/>
      <c r="L438" s="56"/>
      <c r="M438" s="56"/>
    </row>
    <row r="439" spans="7:13" x14ac:dyDescent="0.25">
      <c r="G439" s="56"/>
      <c r="H439" s="56"/>
      <c r="I439" s="56"/>
      <c r="J439" s="56"/>
      <c r="K439" s="56"/>
      <c r="L439" s="56"/>
      <c r="M439" s="56"/>
    </row>
    <row r="440" spans="7:13" x14ac:dyDescent="0.25">
      <c r="G440" s="56"/>
      <c r="H440" s="56"/>
      <c r="I440" s="56"/>
      <c r="J440" s="56"/>
      <c r="K440" s="56"/>
      <c r="L440" s="56"/>
      <c r="M440" s="56"/>
    </row>
    <row r="441" spans="7:13" x14ac:dyDescent="0.25">
      <c r="G441" s="56"/>
      <c r="H441" s="56"/>
      <c r="I441" s="56"/>
      <c r="J441" s="56"/>
      <c r="K441" s="56"/>
      <c r="L441" s="56"/>
      <c r="M441" s="56"/>
    </row>
    <row r="442" spans="7:13" x14ac:dyDescent="0.25">
      <c r="G442" s="56"/>
      <c r="H442" s="56"/>
      <c r="I442" s="56"/>
      <c r="J442" s="56"/>
      <c r="K442" s="56"/>
      <c r="L442" s="56"/>
      <c r="M442" s="56"/>
    </row>
    <row r="443" spans="7:13" x14ac:dyDescent="0.25">
      <c r="G443" s="56"/>
      <c r="H443" s="56"/>
      <c r="I443" s="56"/>
      <c r="J443" s="56"/>
      <c r="K443" s="56"/>
      <c r="L443" s="56"/>
      <c r="M443" s="56"/>
    </row>
    <row r="444" spans="7:13" x14ac:dyDescent="0.25">
      <c r="G444" s="56"/>
      <c r="H444" s="56"/>
      <c r="I444" s="56"/>
      <c r="J444" s="56"/>
      <c r="K444" s="56"/>
      <c r="L444" s="56"/>
      <c r="M444" s="56"/>
    </row>
    <row r="445" spans="7:13" x14ac:dyDescent="0.25">
      <c r="G445" s="56"/>
      <c r="H445" s="56"/>
      <c r="I445" s="56"/>
      <c r="J445" s="56"/>
      <c r="K445" s="56"/>
      <c r="L445" s="56"/>
      <c r="M445" s="56"/>
    </row>
    <row r="446" spans="7:13" x14ac:dyDescent="0.25">
      <c r="G446" s="56"/>
      <c r="H446" s="56"/>
      <c r="I446" s="56"/>
      <c r="J446" s="56"/>
      <c r="K446" s="56"/>
      <c r="L446" s="56"/>
      <c r="M446" s="56"/>
    </row>
    <row r="447" spans="7:13" x14ac:dyDescent="0.25">
      <c r="G447" s="56"/>
      <c r="H447" s="56"/>
      <c r="I447" s="56"/>
      <c r="J447" s="56"/>
      <c r="K447" s="56"/>
      <c r="L447" s="56"/>
      <c r="M447" s="56"/>
    </row>
    <row r="448" spans="7:13" x14ac:dyDescent="0.25">
      <c r="G448" s="56"/>
      <c r="H448" s="56"/>
      <c r="I448" s="56"/>
      <c r="J448" s="56"/>
      <c r="K448" s="56"/>
      <c r="L448" s="56"/>
      <c r="M448" s="56"/>
    </row>
    <row r="449" spans="7:13" x14ac:dyDescent="0.25">
      <c r="G449" s="56"/>
      <c r="H449" s="56"/>
      <c r="I449" s="56"/>
      <c r="J449" s="56"/>
      <c r="K449" s="56"/>
      <c r="L449" s="56"/>
      <c r="M449" s="56"/>
    </row>
    <row r="450" spans="7:13" x14ac:dyDescent="0.25">
      <c r="G450" s="56"/>
      <c r="H450" s="56"/>
      <c r="I450" s="56"/>
      <c r="J450" s="56"/>
      <c r="K450" s="56"/>
      <c r="L450" s="56"/>
      <c r="M450" s="56"/>
    </row>
    <row r="451" spans="7:13" x14ac:dyDescent="0.25">
      <c r="G451" s="56"/>
      <c r="H451" s="56"/>
      <c r="I451" s="56"/>
      <c r="J451" s="56"/>
      <c r="K451" s="56"/>
      <c r="L451" s="56"/>
      <c r="M451" s="56"/>
    </row>
    <row r="452" spans="7:13" x14ac:dyDescent="0.25">
      <c r="G452" s="56"/>
      <c r="H452" s="56"/>
      <c r="I452" s="56"/>
      <c r="J452" s="56"/>
      <c r="K452" s="56"/>
      <c r="L452" s="56"/>
      <c r="M452" s="56"/>
    </row>
    <row r="453" spans="7:13" x14ac:dyDescent="0.25">
      <c r="G453" s="56"/>
      <c r="H453" s="56"/>
      <c r="I453" s="56"/>
      <c r="J453" s="56"/>
      <c r="K453" s="56"/>
      <c r="L453" s="56"/>
      <c r="M453" s="56"/>
    </row>
    <row r="454" spans="7:13" x14ac:dyDescent="0.25">
      <c r="G454" s="56"/>
      <c r="H454" s="56"/>
      <c r="I454" s="56"/>
      <c r="J454" s="56"/>
      <c r="K454" s="56"/>
      <c r="L454" s="56"/>
      <c r="M454" s="56"/>
    </row>
    <row r="455" spans="7:13" x14ac:dyDescent="0.25">
      <c r="G455" s="56"/>
      <c r="H455" s="56"/>
      <c r="I455" s="56"/>
      <c r="J455" s="56"/>
      <c r="K455" s="56"/>
      <c r="L455" s="56"/>
      <c r="M455" s="56"/>
    </row>
    <row r="456" spans="7:13" x14ac:dyDescent="0.25">
      <c r="G456" s="56"/>
      <c r="H456" s="56"/>
      <c r="I456" s="56"/>
      <c r="J456" s="56"/>
      <c r="K456" s="56"/>
      <c r="L456" s="56"/>
      <c r="M456" s="56"/>
    </row>
    <row r="457" spans="7:13" x14ac:dyDescent="0.25">
      <c r="G457" s="56"/>
      <c r="H457" s="56"/>
      <c r="I457" s="56"/>
      <c r="J457" s="56"/>
      <c r="K457" s="56"/>
      <c r="L457" s="56"/>
      <c r="M457" s="56"/>
    </row>
    <row r="458" spans="7:13" x14ac:dyDescent="0.25">
      <c r="G458" s="56"/>
      <c r="H458" s="56"/>
      <c r="I458" s="56"/>
      <c r="J458" s="56"/>
      <c r="K458" s="56"/>
      <c r="L458" s="56"/>
      <c r="M458" s="56"/>
    </row>
    <row r="459" spans="7:13" x14ac:dyDescent="0.25">
      <c r="G459" s="56"/>
      <c r="H459" s="56"/>
      <c r="I459" s="56"/>
      <c r="J459" s="56"/>
      <c r="K459" s="56"/>
      <c r="L459" s="56"/>
      <c r="M459" s="56"/>
    </row>
    <row r="460" spans="7:13" x14ac:dyDescent="0.25">
      <c r="G460" s="56"/>
      <c r="H460" s="56"/>
      <c r="I460" s="56"/>
      <c r="J460" s="56"/>
      <c r="K460" s="56"/>
      <c r="L460" s="56"/>
      <c r="M460" s="56"/>
    </row>
    <row r="461" spans="7:13" x14ac:dyDescent="0.25">
      <c r="G461" s="56"/>
      <c r="H461" s="56"/>
      <c r="I461" s="56"/>
      <c r="J461" s="56"/>
      <c r="K461" s="56"/>
      <c r="L461" s="56"/>
      <c r="M461" s="56"/>
    </row>
    <row r="462" spans="7:13" x14ac:dyDescent="0.25">
      <c r="G462" s="56"/>
      <c r="H462" s="56"/>
      <c r="I462" s="56"/>
      <c r="J462" s="56"/>
      <c r="K462" s="56"/>
      <c r="L462" s="56"/>
      <c r="M462" s="56"/>
    </row>
    <row r="463" spans="7:13" x14ac:dyDescent="0.25">
      <c r="G463" s="56"/>
      <c r="H463" s="56"/>
      <c r="I463" s="56"/>
      <c r="J463" s="56"/>
      <c r="K463" s="56"/>
      <c r="L463" s="56"/>
      <c r="M463" s="56"/>
    </row>
    <row r="464" spans="7:13" x14ac:dyDescent="0.25">
      <c r="G464" s="56"/>
      <c r="H464" s="56"/>
      <c r="I464" s="56"/>
      <c r="J464" s="56"/>
      <c r="K464" s="56"/>
      <c r="L464" s="56"/>
      <c r="M464" s="56"/>
    </row>
    <row r="465" spans="7:13" x14ac:dyDescent="0.25">
      <c r="G465" s="56"/>
      <c r="H465" s="56"/>
      <c r="I465" s="56"/>
      <c r="J465" s="56"/>
      <c r="K465" s="56"/>
      <c r="L465" s="56"/>
      <c r="M465" s="56"/>
    </row>
    <row r="466" spans="7:13" x14ac:dyDescent="0.25">
      <c r="G466" s="56"/>
      <c r="H466" s="56"/>
      <c r="I466" s="56"/>
      <c r="J466" s="56"/>
      <c r="K466" s="56"/>
      <c r="L466" s="56"/>
      <c r="M466" s="56"/>
    </row>
    <row r="467" spans="7:13" x14ac:dyDescent="0.25">
      <c r="G467" s="56"/>
      <c r="H467" s="56"/>
      <c r="I467" s="56"/>
      <c r="J467" s="56"/>
      <c r="K467" s="56"/>
      <c r="L467" s="56"/>
      <c r="M467" s="56"/>
    </row>
    <row r="468" spans="7:13" x14ac:dyDescent="0.25">
      <c r="G468" s="56"/>
      <c r="H468" s="56"/>
      <c r="I468" s="56"/>
      <c r="J468" s="56"/>
      <c r="K468" s="56"/>
      <c r="L468" s="56"/>
      <c r="M468" s="56"/>
    </row>
    <row r="469" spans="7:13" x14ac:dyDescent="0.25">
      <c r="G469" s="56"/>
      <c r="H469" s="56"/>
      <c r="I469" s="56"/>
      <c r="J469" s="56"/>
      <c r="K469" s="56"/>
      <c r="L469" s="56"/>
      <c r="M469" s="56"/>
    </row>
    <row r="470" spans="7:13" x14ac:dyDescent="0.25">
      <c r="G470" s="56"/>
      <c r="H470" s="56"/>
      <c r="I470" s="56"/>
      <c r="J470" s="56"/>
      <c r="K470" s="56"/>
      <c r="L470" s="56"/>
      <c r="M470" s="56"/>
    </row>
    <row r="471" spans="7:13" x14ac:dyDescent="0.25">
      <c r="G471" s="56"/>
      <c r="H471" s="56"/>
      <c r="I471" s="56"/>
      <c r="J471" s="56"/>
      <c r="K471" s="56"/>
      <c r="L471" s="56"/>
      <c r="M471" s="56"/>
    </row>
    <row r="472" spans="7:13" x14ac:dyDescent="0.25">
      <c r="G472" s="56"/>
      <c r="H472" s="56"/>
      <c r="I472" s="56"/>
      <c r="J472" s="56"/>
      <c r="K472" s="56"/>
      <c r="L472" s="56"/>
      <c r="M472" s="56"/>
    </row>
    <row r="473" spans="7:13" x14ac:dyDescent="0.25">
      <c r="G473" s="56"/>
      <c r="H473" s="56"/>
      <c r="I473" s="56"/>
      <c r="J473" s="56"/>
      <c r="K473" s="56"/>
      <c r="L473" s="56"/>
      <c r="M473" s="56"/>
    </row>
    <row r="474" spans="7:13" x14ac:dyDescent="0.25">
      <c r="G474" s="56"/>
      <c r="H474" s="56"/>
      <c r="I474" s="56"/>
      <c r="J474" s="56"/>
      <c r="K474" s="56"/>
      <c r="L474" s="56"/>
      <c r="M474" s="56"/>
    </row>
    <row r="475" spans="7:13" x14ac:dyDescent="0.25">
      <c r="G475" s="56"/>
      <c r="H475" s="56"/>
      <c r="I475" s="56"/>
      <c r="J475" s="56"/>
      <c r="K475" s="56"/>
      <c r="L475" s="56"/>
      <c r="M475" s="56"/>
    </row>
    <row r="476" spans="7:13" x14ac:dyDescent="0.25">
      <c r="G476" s="56"/>
      <c r="H476" s="56"/>
      <c r="I476" s="56"/>
      <c r="J476" s="56"/>
      <c r="K476" s="56"/>
      <c r="L476" s="56"/>
      <c r="M476" s="56"/>
    </row>
    <row r="477" spans="7:13" x14ac:dyDescent="0.25">
      <c r="G477" s="56"/>
      <c r="H477" s="56"/>
      <c r="I477" s="56"/>
      <c r="J477" s="56"/>
      <c r="K477" s="56"/>
      <c r="L477" s="56"/>
      <c r="M477" s="56"/>
    </row>
    <row r="478" spans="7:13" x14ac:dyDescent="0.25">
      <c r="G478" s="56"/>
      <c r="H478" s="56"/>
      <c r="I478" s="56"/>
      <c r="J478" s="56"/>
      <c r="K478" s="56"/>
      <c r="L478" s="56"/>
      <c r="M478" s="56"/>
    </row>
    <row r="479" spans="7:13" x14ac:dyDescent="0.25">
      <c r="G479" s="56"/>
      <c r="H479" s="56"/>
      <c r="I479" s="56"/>
      <c r="J479" s="56"/>
      <c r="K479" s="56"/>
      <c r="L479" s="56"/>
      <c r="M479" s="56"/>
    </row>
    <row r="480" spans="7:13" x14ac:dyDescent="0.25">
      <c r="G480" s="56"/>
      <c r="H480" s="56"/>
      <c r="I480" s="56"/>
      <c r="J480" s="56"/>
      <c r="K480" s="56"/>
      <c r="L480" s="56"/>
      <c r="M480" s="56"/>
    </row>
    <row r="481" spans="7:13" x14ac:dyDescent="0.25">
      <c r="G481" s="56"/>
      <c r="H481" s="56"/>
      <c r="I481" s="56"/>
      <c r="J481" s="56"/>
      <c r="K481" s="56"/>
      <c r="L481" s="56"/>
      <c r="M481" s="56"/>
    </row>
    <row r="482" spans="7:13" x14ac:dyDescent="0.25">
      <c r="G482" s="56"/>
      <c r="H482" s="56"/>
      <c r="I482" s="56"/>
      <c r="J482" s="56"/>
      <c r="K482" s="56"/>
      <c r="L482" s="56"/>
      <c r="M482" s="56"/>
    </row>
    <row r="483" spans="7:13" x14ac:dyDescent="0.25">
      <c r="G483" s="56"/>
      <c r="H483" s="56"/>
      <c r="I483" s="56"/>
      <c r="J483" s="56"/>
      <c r="K483" s="56"/>
      <c r="L483" s="56"/>
      <c r="M483" s="56"/>
    </row>
    <row r="484" spans="7:13" x14ac:dyDescent="0.25">
      <c r="G484" s="56"/>
      <c r="H484" s="56"/>
      <c r="I484" s="56"/>
      <c r="J484" s="56"/>
      <c r="K484" s="56"/>
      <c r="L484" s="56"/>
      <c r="M484" s="56"/>
    </row>
    <row r="485" spans="7:13" x14ac:dyDescent="0.25">
      <c r="G485" s="56"/>
      <c r="H485" s="56"/>
      <c r="I485" s="56"/>
      <c r="J485" s="56"/>
      <c r="K485" s="56"/>
      <c r="L485" s="56"/>
      <c r="M485" s="56"/>
    </row>
    <row r="486" spans="7:13" x14ac:dyDescent="0.25">
      <c r="G486" s="56"/>
      <c r="H486" s="56"/>
      <c r="I486" s="56"/>
      <c r="J486" s="56"/>
      <c r="K486" s="56"/>
      <c r="L486" s="56"/>
      <c r="M486" s="56"/>
    </row>
    <row r="487" spans="7:13" x14ac:dyDescent="0.25">
      <c r="G487" s="56"/>
      <c r="H487" s="56"/>
      <c r="I487" s="56"/>
      <c r="J487" s="56"/>
      <c r="K487" s="56"/>
      <c r="L487" s="56"/>
      <c r="M487" s="56"/>
    </row>
    <row r="488" spans="7:13" x14ac:dyDescent="0.25">
      <c r="G488" s="56"/>
      <c r="H488" s="56"/>
      <c r="I488" s="56"/>
      <c r="J488" s="56"/>
      <c r="K488" s="56"/>
      <c r="L488" s="56"/>
      <c r="M488" s="56"/>
    </row>
    <row r="489" spans="7:13" x14ac:dyDescent="0.25">
      <c r="G489" s="56"/>
      <c r="H489" s="56"/>
      <c r="I489" s="56"/>
      <c r="J489" s="56"/>
      <c r="K489" s="56"/>
      <c r="L489" s="56"/>
      <c r="M489" s="56"/>
    </row>
    <row r="490" spans="7:13" x14ac:dyDescent="0.25">
      <c r="G490" s="56"/>
      <c r="H490" s="56"/>
      <c r="I490" s="56"/>
      <c r="J490" s="56"/>
      <c r="K490" s="56"/>
      <c r="L490" s="56"/>
      <c r="M490" s="56"/>
    </row>
    <row r="491" spans="7:13" x14ac:dyDescent="0.25">
      <c r="G491" s="56"/>
      <c r="H491" s="56"/>
      <c r="I491" s="56"/>
      <c r="J491" s="56"/>
      <c r="K491" s="56"/>
      <c r="L491" s="56"/>
      <c r="M491" s="56"/>
    </row>
    <row r="492" spans="7:13" x14ac:dyDescent="0.25">
      <c r="G492" s="56"/>
      <c r="H492" s="56"/>
      <c r="I492" s="56"/>
      <c r="J492" s="56"/>
      <c r="K492" s="56"/>
      <c r="L492" s="56"/>
      <c r="M492" s="56"/>
    </row>
    <row r="493" spans="7:13" x14ac:dyDescent="0.25">
      <c r="G493" s="56"/>
      <c r="H493" s="56"/>
      <c r="I493" s="56"/>
      <c r="J493" s="56"/>
      <c r="K493" s="56"/>
      <c r="L493" s="56"/>
      <c r="M493" s="56"/>
    </row>
    <row r="494" spans="7:13" x14ac:dyDescent="0.25">
      <c r="G494" s="56"/>
      <c r="H494" s="56"/>
      <c r="I494" s="56"/>
      <c r="J494" s="56"/>
      <c r="K494" s="56"/>
      <c r="L494" s="56"/>
      <c r="M494" s="56"/>
    </row>
    <row r="495" spans="7:13" x14ac:dyDescent="0.25">
      <c r="G495" s="56"/>
      <c r="H495" s="56"/>
      <c r="I495" s="56"/>
      <c r="J495" s="56"/>
      <c r="K495" s="56"/>
      <c r="L495" s="56"/>
      <c r="M495" s="56"/>
    </row>
    <row r="496" spans="7:13" x14ac:dyDescent="0.25">
      <c r="G496" s="56"/>
      <c r="H496" s="56"/>
      <c r="I496" s="56"/>
      <c r="J496" s="56"/>
      <c r="K496" s="56"/>
      <c r="L496" s="56"/>
      <c r="M496" s="56"/>
    </row>
    <row r="497" spans="7:13" x14ac:dyDescent="0.25">
      <c r="G497" s="56"/>
      <c r="H497" s="56"/>
      <c r="I497" s="56"/>
      <c r="J497" s="56"/>
      <c r="K497" s="56"/>
      <c r="L497" s="56"/>
      <c r="M497" s="56"/>
    </row>
    <row r="498" spans="7:13" x14ac:dyDescent="0.25">
      <c r="G498" s="56"/>
      <c r="H498" s="56"/>
      <c r="I498" s="56"/>
      <c r="J498" s="56"/>
      <c r="K498" s="56"/>
      <c r="L498" s="56"/>
      <c r="M498" s="56"/>
    </row>
    <row r="499" spans="7:13" x14ac:dyDescent="0.25">
      <c r="G499" s="56"/>
      <c r="H499" s="56"/>
      <c r="I499" s="56"/>
      <c r="J499" s="56"/>
      <c r="K499" s="56"/>
      <c r="L499" s="56"/>
      <c r="M499" s="56"/>
    </row>
    <row r="500" spans="7:13" x14ac:dyDescent="0.25">
      <c r="G500" s="56"/>
      <c r="H500" s="56"/>
      <c r="I500" s="56"/>
      <c r="J500" s="56"/>
      <c r="K500" s="56"/>
      <c r="L500" s="56"/>
      <c r="M500" s="56"/>
    </row>
    <row r="501" spans="7:13" x14ac:dyDescent="0.25">
      <c r="G501" s="56"/>
      <c r="H501" s="56"/>
      <c r="I501" s="56"/>
      <c r="J501" s="56"/>
      <c r="K501" s="56"/>
      <c r="L501" s="56"/>
      <c r="M501" s="56"/>
    </row>
    <row r="502" spans="7:13" x14ac:dyDescent="0.25">
      <c r="G502" s="56"/>
      <c r="H502" s="56"/>
      <c r="I502" s="56"/>
      <c r="J502" s="56"/>
      <c r="K502" s="56"/>
      <c r="L502" s="56"/>
      <c r="M502" s="56"/>
    </row>
    <row r="503" spans="7:13" x14ac:dyDescent="0.25">
      <c r="G503" s="56"/>
      <c r="H503" s="56"/>
      <c r="I503" s="56"/>
      <c r="J503" s="56"/>
      <c r="K503" s="56"/>
      <c r="L503" s="56"/>
      <c r="M503" s="56"/>
    </row>
    <row r="504" spans="7:13" x14ac:dyDescent="0.25">
      <c r="G504" s="56"/>
      <c r="H504" s="56"/>
      <c r="I504" s="56"/>
      <c r="J504" s="56"/>
      <c r="K504" s="56"/>
      <c r="L504" s="56"/>
      <c r="M504" s="56"/>
    </row>
    <row r="505" spans="7:13" x14ac:dyDescent="0.25">
      <c r="G505" s="56"/>
      <c r="H505" s="56"/>
      <c r="I505" s="56"/>
      <c r="J505" s="56"/>
      <c r="K505" s="56"/>
      <c r="L505" s="56"/>
      <c r="M505" s="56"/>
    </row>
    <row r="506" spans="7:13" x14ac:dyDescent="0.25">
      <c r="G506" s="56"/>
      <c r="H506" s="56"/>
      <c r="I506" s="56"/>
      <c r="J506" s="56"/>
      <c r="K506" s="56"/>
      <c r="L506" s="56"/>
      <c r="M506" s="56"/>
    </row>
    <row r="507" spans="7:13" x14ac:dyDescent="0.25">
      <c r="G507" s="56"/>
      <c r="H507" s="56"/>
      <c r="I507" s="56"/>
      <c r="J507" s="56"/>
      <c r="K507" s="56"/>
      <c r="L507" s="56"/>
      <c r="M507" s="56"/>
    </row>
    <row r="508" spans="7:13" x14ac:dyDescent="0.25">
      <c r="G508" s="56"/>
      <c r="H508" s="56"/>
      <c r="I508" s="56"/>
      <c r="J508" s="56"/>
      <c r="K508" s="56"/>
      <c r="L508" s="56"/>
      <c r="M508" s="56"/>
    </row>
    <row r="509" spans="7:13" x14ac:dyDescent="0.25">
      <c r="G509" s="56"/>
      <c r="H509" s="56"/>
      <c r="I509" s="56"/>
      <c r="J509" s="56"/>
      <c r="K509" s="56"/>
      <c r="L509" s="56"/>
      <c r="M509" s="56"/>
    </row>
    <row r="510" spans="7:13" x14ac:dyDescent="0.25">
      <c r="G510" s="56"/>
      <c r="H510" s="56"/>
      <c r="I510" s="56"/>
      <c r="J510" s="56"/>
      <c r="K510" s="56"/>
      <c r="L510" s="56"/>
      <c r="M510" s="56"/>
    </row>
    <row r="511" spans="7:13" x14ac:dyDescent="0.25">
      <c r="G511" s="56"/>
      <c r="H511" s="56"/>
      <c r="I511" s="56"/>
      <c r="J511" s="56"/>
      <c r="K511" s="56"/>
      <c r="L511" s="56"/>
      <c r="M511" s="56"/>
    </row>
    <row r="512" spans="7:13" x14ac:dyDescent="0.25">
      <c r="G512" s="56"/>
      <c r="H512" s="56"/>
      <c r="I512" s="56"/>
      <c r="J512" s="56"/>
      <c r="K512" s="56"/>
      <c r="L512" s="56"/>
      <c r="M512" s="56"/>
    </row>
    <row r="513" spans="7:13" x14ac:dyDescent="0.25">
      <c r="G513" s="56"/>
      <c r="H513" s="56"/>
      <c r="I513" s="56"/>
      <c r="J513" s="56"/>
      <c r="K513" s="56"/>
      <c r="L513" s="56"/>
      <c r="M513" s="56"/>
    </row>
    <row r="514" spans="7:13" x14ac:dyDescent="0.25">
      <c r="G514" s="56"/>
      <c r="H514" s="56"/>
      <c r="I514" s="56"/>
      <c r="J514" s="56"/>
      <c r="K514" s="56"/>
      <c r="L514" s="56"/>
      <c r="M514" s="56"/>
    </row>
    <row r="515" spans="7:13" x14ac:dyDescent="0.25">
      <c r="G515" s="56"/>
      <c r="H515" s="56"/>
      <c r="I515" s="56"/>
      <c r="J515" s="56"/>
      <c r="K515" s="56"/>
      <c r="L515" s="56"/>
      <c r="M515" s="56"/>
    </row>
    <row r="516" spans="7:13" x14ac:dyDescent="0.25">
      <c r="G516" s="56"/>
      <c r="H516" s="56"/>
      <c r="I516" s="56"/>
      <c r="J516" s="56"/>
      <c r="K516" s="56"/>
      <c r="L516" s="56"/>
      <c r="M516" s="56"/>
    </row>
    <row r="517" spans="7:13" x14ac:dyDescent="0.25">
      <c r="G517" s="56"/>
      <c r="H517" s="56"/>
      <c r="I517" s="56"/>
      <c r="J517" s="56"/>
      <c r="K517" s="56"/>
      <c r="L517" s="56"/>
      <c r="M517" s="56"/>
    </row>
    <row r="518" spans="7:13" x14ac:dyDescent="0.25">
      <c r="G518" s="56"/>
      <c r="H518" s="56"/>
      <c r="I518" s="56"/>
      <c r="J518" s="56"/>
      <c r="K518" s="56"/>
      <c r="L518" s="56"/>
      <c r="M518" s="56"/>
    </row>
    <row r="519" spans="7:13" x14ac:dyDescent="0.25">
      <c r="G519" s="56"/>
      <c r="H519" s="56"/>
      <c r="I519" s="56"/>
      <c r="J519" s="56"/>
      <c r="K519" s="56"/>
      <c r="L519" s="56"/>
      <c r="M519" s="56"/>
    </row>
    <row r="520" spans="7:13" x14ac:dyDescent="0.25">
      <c r="G520" s="56"/>
      <c r="H520" s="56"/>
      <c r="I520" s="56"/>
      <c r="J520" s="56"/>
      <c r="K520" s="56"/>
      <c r="L520" s="56"/>
      <c r="M520" s="56"/>
    </row>
    <row r="521" spans="7:13" x14ac:dyDescent="0.25">
      <c r="G521" s="56"/>
      <c r="H521" s="56"/>
      <c r="I521" s="56"/>
      <c r="J521" s="56"/>
      <c r="K521" s="56"/>
      <c r="L521" s="56"/>
      <c r="M521" s="56"/>
    </row>
    <row r="522" spans="7:13" x14ac:dyDescent="0.25">
      <c r="G522" s="56"/>
      <c r="H522" s="56"/>
      <c r="I522" s="56"/>
      <c r="J522" s="56"/>
      <c r="K522" s="56"/>
      <c r="L522" s="56"/>
      <c r="M522" s="56"/>
    </row>
    <row r="523" spans="7:13" x14ac:dyDescent="0.25">
      <c r="G523" s="56"/>
      <c r="H523" s="56"/>
      <c r="I523" s="56"/>
      <c r="J523" s="56"/>
      <c r="K523" s="56"/>
      <c r="L523" s="56"/>
      <c r="M523" s="56"/>
    </row>
    <row r="524" spans="7:13" x14ac:dyDescent="0.25">
      <c r="G524" s="56"/>
      <c r="H524" s="56"/>
      <c r="I524" s="56"/>
      <c r="J524" s="56"/>
      <c r="K524" s="56"/>
      <c r="L524" s="56"/>
      <c r="M524" s="56"/>
    </row>
    <row r="525" spans="7:13" x14ac:dyDescent="0.25">
      <c r="G525" s="56"/>
      <c r="H525" s="56"/>
      <c r="I525" s="56"/>
      <c r="J525" s="56"/>
      <c r="K525" s="56"/>
      <c r="L525" s="56"/>
      <c r="M525" s="56"/>
    </row>
    <row r="526" spans="7:13" x14ac:dyDescent="0.25">
      <c r="G526" s="56"/>
      <c r="H526" s="56"/>
      <c r="I526" s="56"/>
      <c r="J526" s="56"/>
      <c r="K526" s="56"/>
      <c r="L526" s="56"/>
      <c r="M526" s="56"/>
    </row>
    <row r="527" spans="7:13" x14ac:dyDescent="0.25">
      <c r="G527" s="56"/>
      <c r="H527" s="56"/>
      <c r="I527" s="56"/>
      <c r="J527" s="56"/>
      <c r="K527" s="56"/>
      <c r="L527" s="56"/>
      <c r="M527" s="56"/>
    </row>
    <row r="528" spans="7:13" x14ac:dyDescent="0.25">
      <c r="G528" s="56"/>
      <c r="H528" s="56"/>
      <c r="I528" s="56"/>
      <c r="J528" s="56"/>
      <c r="K528" s="56"/>
      <c r="L528" s="56"/>
      <c r="M528" s="56"/>
    </row>
    <row r="529" spans="7:13" x14ac:dyDescent="0.25">
      <c r="G529" s="56"/>
      <c r="H529" s="56"/>
      <c r="I529" s="56"/>
      <c r="J529" s="56"/>
      <c r="K529" s="56"/>
      <c r="L529" s="56"/>
      <c r="M529" s="56"/>
    </row>
    <row r="530" spans="7:13" x14ac:dyDescent="0.25">
      <c r="G530" s="56"/>
      <c r="H530" s="56"/>
      <c r="I530" s="56"/>
      <c r="J530" s="56"/>
      <c r="K530" s="56"/>
      <c r="L530" s="56"/>
      <c r="M530" s="56"/>
    </row>
    <row r="531" spans="7:13" x14ac:dyDescent="0.25">
      <c r="G531" s="56"/>
      <c r="H531" s="56"/>
      <c r="I531" s="56"/>
      <c r="J531" s="56"/>
      <c r="K531" s="56"/>
      <c r="L531" s="56"/>
      <c r="M531" s="56"/>
    </row>
    <row r="532" spans="7:13" x14ac:dyDescent="0.25">
      <c r="G532" s="56"/>
      <c r="H532" s="56"/>
      <c r="I532" s="56"/>
      <c r="J532" s="56"/>
      <c r="K532" s="56"/>
      <c r="L532" s="56"/>
      <c r="M532" s="56"/>
    </row>
    <row r="533" spans="7:13" x14ac:dyDescent="0.25">
      <c r="G533" s="56"/>
      <c r="H533" s="56"/>
      <c r="I533" s="56"/>
      <c r="J533" s="56"/>
      <c r="K533" s="56"/>
      <c r="L533" s="56"/>
      <c r="M533" s="56"/>
    </row>
    <row r="534" spans="7:13" x14ac:dyDescent="0.25">
      <c r="G534" s="56"/>
      <c r="H534" s="56"/>
      <c r="I534" s="56"/>
      <c r="J534" s="56"/>
      <c r="K534" s="56"/>
      <c r="L534" s="56"/>
      <c r="M534" s="56"/>
    </row>
    <row r="535" spans="7:13" x14ac:dyDescent="0.25">
      <c r="G535" s="56"/>
      <c r="H535" s="56"/>
      <c r="I535" s="56"/>
      <c r="J535" s="56"/>
      <c r="K535" s="56"/>
      <c r="L535" s="56"/>
      <c r="M535" s="56"/>
    </row>
    <row r="536" spans="7:13" x14ac:dyDescent="0.25">
      <c r="G536" s="56"/>
      <c r="H536" s="56"/>
      <c r="I536" s="56"/>
      <c r="J536" s="56"/>
      <c r="K536" s="56"/>
      <c r="L536" s="56"/>
      <c r="M536" s="56"/>
    </row>
    <row r="537" spans="7:13" x14ac:dyDescent="0.25">
      <c r="G537" s="56"/>
      <c r="H537" s="56"/>
      <c r="I537" s="56"/>
      <c r="J537" s="56"/>
      <c r="K537" s="56"/>
      <c r="L537" s="56"/>
      <c r="M537" s="56"/>
    </row>
    <row r="538" spans="7:13" x14ac:dyDescent="0.25">
      <c r="G538" s="56"/>
      <c r="H538" s="56"/>
      <c r="I538" s="56"/>
      <c r="J538" s="56"/>
      <c r="K538" s="56"/>
      <c r="L538" s="56"/>
      <c r="M538" s="56"/>
    </row>
    <row r="539" spans="7:13" x14ac:dyDescent="0.25">
      <c r="G539" s="56"/>
      <c r="H539" s="56"/>
      <c r="I539" s="56"/>
      <c r="J539" s="56"/>
      <c r="K539" s="56"/>
      <c r="L539" s="56"/>
      <c r="M539" s="56"/>
    </row>
    <row r="540" spans="7:13" x14ac:dyDescent="0.25">
      <c r="G540" s="56"/>
      <c r="H540" s="56"/>
      <c r="I540" s="56"/>
      <c r="J540" s="56"/>
      <c r="K540" s="56"/>
      <c r="L540" s="56"/>
      <c r="M540" s="56"/>
    </row>
    <row r="541" spans="7:13" x14ac:dyDescent="0.25">
      <c r="G541" s="56"/>
      <c r="H541" s="56"/>
      <c r="I541" s="56"/>
      <c r="J541" s="56"/>
      <c r="K541" s="56"/>
      <c r="L541" s="56"/>
      <c r="M541" s="56"/>
    </row>
    <row r="542" spans="7:13" x14ac:dyDescent="0.25">
      <c r="G542" s="56"/>
      <c r="H542" s="56"/>
      <c r="I542" s="56"/>
      <c r="J542" s="56"/>
      <c r="K542" s="56"/>
      <c r="L542" s="56"/>
      <c r="M542" s="56"/>
    </row>
    <row r="543" spans="7:13" x14ac:dyDescent="0.25">
      <c r="G543" s="56"/>
      <c r="H543" s="56"/>
      <c r="I543" s="56"/>
      <c r="J543" s="56"/>
      <c r="K543" s="56"/>
      <c r="L543" s="56"/>
      <c r="M543" s="56"/>
    </row>
    <row r="544" spans="7:13" x14ac:dyDescent="0.25">
      <c r="G544" s="56"/>
      <c r="H544" s="56"/>
      <c r="I544" s="56"/>
      <c r="J544" s="56"/>
      <c r="K544" s="56"/>
      <c r="L544" s="56"/>
      <c r="M544" s="56"/>
    </row>
    <row r="545" spans="7:13" x14ac:dyDescent="0.25">
      <c r="G545" s="56"/>
      <c r="H545" s="56"/>
      <c r="I545" s="56"/>
      <c r="J545" s="56"/>
      <c r="K545" s="56"/>
      <c r="L545" s="56"/>
      <c r="M545" s="56"/>
    </row>
    <row r="546" spans="7:13" x14ac:dyDescent="0.25">
      <c r="G546" s="56"/>
      <c r="H546" s="56"/>
      <c r="I546" s="56"/>
      <c r="J546" s="56"/>
      <c r="K546" s="56"/>
      <c r="L546" s="56"/>
      <c r="M546" s="56"/>
    </row>
    <row r="547" spans="7:13" x14ac:dyDescent="0.25">
      <c r="G547" s="56"/>
      <c r="H547" s="56"/>
      <c r="I547" s="56"/>
      <c r="J547" s="56"/>
      <c r="K547" s="56"/>
      <c r="L547" s="56"/>
      <c r="M547" s="56"/>
    </row>
    <row r="548" spans="7:13" x14ac:dyDescent="0.25">
      <c r="G548" s="56"/>
      <c r="H548" s="56"/>
      <c r="I548" s="56"/>
      <c r="J548" s="56"/>
      <c r="K548" s="56"/>
      <c r="L548" s="56"/>
      <c r="M548" s="56"/>
    </row>
    <row r="549" spans="7:13" x14ac:dyDescent="0.25">
      <c r="G549" s="56"/>
      <c r="H549" s="56"/>
      <c r="I549" s="56"/>
      <c r="J549" s="56"/>
      <c r="K549" s="56"/>
      <c r="L549" s="56"/>
      <c r="M549" s="56"/>
    </row>
    <row r="550" spans="7:13" x14ac:dyDescent="0.25">
      <c r="G550" s="56"/>
      <c r="H550" s="56"/>
      <c r="I550" s="56"/>
      <c r="J550" s="56"/>
      <c r="K550" s="56"/>
      <c r="L550" s="56"/>
      <c r="M550" s="56"/>
    </row>
    <row r="551" spans="7:13" x14ac:dyDescent="0.25">
      <c r="G551" s="56"/>
      <c r="H551" s="56"/>
      <c r="I551" s="56"/>
      <c r="J551" s="56"/>
      <c r="K551" s="56"/>
      <c r="L551" s="56"/>
      <c r="M551" s="56"/>
    </row>
    <row r="552" spans="7:13" x14ac:dyDescent="0.25">
      <c r="G552" s="56"/>
      <c r="H552" s="56"/>
      <c r="I552" s="56"/>
      <c r="J552" s="56"/>
      <c r="K552" s="56"/>
      <c r="L552" s="56"/>
      <c r="M552" s="56"/>
    </row>
    <row r="553" spans="7:13" x14ac:dyDescent="0.25">
      <c r="G553" s="56"/>
      <c r="H553" s="56"/>
      <c r="I553" s="56"/>
      <c r="J553" s="56"/>
      <c r="K553" s="56"/>
      <c r="L553" s="56"/>
      <c r="M553" s="56"/>
    </row>
    <row r="554" spans="7:13" x14ac:dyDescent="0.25">
      <c r="G554" s="56"/>
      <c r="H554" s="56"/>
      <c r="I554" s="56"/>
      <c r="J554" s="56"/>
      <c r="K554" s="56"/>
      <c r="L554" s="56"/>
      <c r="M554" s="56"/>
    </row>
    <row r="555" spans="7:13" x14ac:dyDescent="0.25">
      <c r="G555" s="56"/>
      <c r="H555" s="56"/>
      <c r="I555" s="56"/>
      <c r="J555" s="56"/>
      <c r="K555" s="56"/>
      <c r="L555" s="56"/>
      <c r="M555" s="56"/>
    </row>
    <row r="556" spans="7:13" x14ac:dyDescent="0.25">
      <c r="G556" s="56"/>
      <c r="H556" s="56"/>
      <c r="I556" s="56"/>
      <c r="J556" s="56"/>
      <c r="K556" s="56"/>
      <c r="L556" s="56"/>
      <c r="M556" s="56"/>
    </row>
    <row r="557" spans="7:13" x14ac:dyDescent="0.25">
      <c r="G557" s="56"/>
      <c r="H557" s="56"/>
      <c r="I557" s="56"/>
      <c r="J557" s="56"/>
      <c r="K557" s="56"/>
      <c r="L557" s="56"/>
      <c r="M557" s="56"/>
    </row>
    <row r="558" spans="7:13" x14ac:dyDescent="0.25">
      <c r="G558" s="56"/>
      <c r="H558" s="56"/>
      <c r="I558" s="56"/>
      <c r="J558" s="56"/>
      <c r="K558" s="56"/>
      <c r="L558" s="56"/>
      <c r="M558" s="56"/>
    </row>
    <row r="559" spans="7:13" x14ac:dyDescent="0.25">
      <c r="G559" s="56"/>
      <c r="H559" s="56"/>
      <c r="I559" s="56"/>
      <c r="J559" s="56"/>
      <c r="K559" s="56"/>
      <c r="L559" s="56"/>
      <c r="M559" s="56"/>
    </row>
    <row r="560" spans="7:13" x14ac:dyDescent="0.25">
      <c r="G560" s="56"/>
      <c r="H560" s="56"/>
      <c r="I560" s="56"/>
      <c r="J560" s="56"/>
      <c r="K560" s="56"/>
      <c r="L560" s="56"/>
      <c r="M560" s="56"/>
    </row>
    <row r="561" spans="7:13" x14ac:dyDescent="0.25">
      <c r="G561" s="56"/>
      <c r="H561" s="56"/>
      <c r="I561" s="56"/>
      <c r="J561" s="56"/>
      <c r="K561" s="56"/>
      <c r="L561" s="56"/>
      <c r="M561" s="56"/>
    </row>
    <row r="562" spans="7:13" x14ac:dyDescent="0.25">
      <c r="G562" s="56"/>
      <c r="H562" s="56"/>
      <c r="I562" s="56"/>
      <c r="J562" s="56"/>
      <c r="K562" s="56"/>
      <c r="L562" s="56"/>
      <c r="M562" s="56"/>
    </row>
    <row r="563" spans="7:13" x14ac:dyDescent="0.25">
      <c r="G563" s="56"/>
      <c r="H563" s="56"/>
      <c r="I563" s="56"/>
      <c r="J563" s="56"/>
      <c r="K563" s="56"/>
      <c r="L563" s="56"/>
      <c r="M563" s="56"/>
    </row>
    <row r="564" spans="7:13" x14ac:dyDescent="0.25">
      <c r="G564" s="56"/>
      <c r="H564" s="56"/>
      <c r="I564" s="56"/>
      <c r="J564" s="56"/>
      <c r="K564" s="56"/>
      <c r="L564" s="56"/>
      <c r="M564" s="56"/>
    </row>
    <row r="565" spans="7:13" x14ac:dyDescent="0.25">
      <c r="G565" s="56"/>
      <c r="H565" s="56"/>
      <c r="I565" s="56"/>
      <c r="J565" s="56"/>
      <c r="K565" s="56"/>
      <c r="L565" s="56"/>
      <c r="M565" s="56"/>
    </row>
    <row r="566" spans="7:13" x14ac:dyDescent="0.25">
      <c r="G566" s="56"/>
      <c r="H566" s="56"/>
      <c r="I566" s="56"/>
      <c r="J566" s="56"/>
      <c r="K566" s="56"/>
      <c r="L566" s="56"/>
      <c r="M566" s="56"/>
    </row>
    <row r="567" spans="7:13" x14ac:dyDescent="0.25">
      <c r="G567" s="56"/>
      <c r="H567" s="56"/>
      <c r="I567" s="56"/>
      <c r="J567" s="56"/>
      <c r="K567" s="56"/>
      <c r="L567" s="56"/>
      <c r="M567" s="56"/>
    </row>
    <row r="568" spans="7:13" x14ac:dyDescent="0.25">
      <c r="G568" s="56"/>
      <c r="H568" s="56"/>
      <c r="I568" s="56"/>
      <c r="J568" s="56"/>
      <c r="K568" s="56"/>
      <c r="L568" s="56"/>
      <c r="M568" s="56"/>
    </row>
    <row r="569" spans="7:13" x14ac:dyDescent="0.25">
      <c r="G569" s="56"/>
      <c r="H569" s="56"/>
      <c r="I569" s="56"/>
      <c r="J569" s="56"/>
      <c r="K569" s="56"/>
      <c r="L569" s="56"/>
      <c r="M569" s="56"/>
    </row>
    <row r="570" spans="7:13" x14ac:dyDescent="0.25">
      <c r="G570" s="56"/>
      <c r="H570" s="56"/>
      <c r="I570" s="56"/>
      <c r="J570" s="56"/>
      <c r="K570" s="56"/>
      <c r="L570" s="56"/>
      <c r="M570" s="56"/>
    </row>
    <row r="571" spans="7:13" x14ac:dyDescent="0.25">
      <c r="G571" s="56"/>
      <c r="H571" s="56"/>
      <c r="I571" s="56"/>
      <c r="J571" s="56"/>
      <c r="K571" s="56"/>
      <c r="L571" s="56"/>
      <c r="M571" s="56"/>
    </row>
    <row r="572" spans="7:13" x14ac:dyDescent="0.25">
      <c r="G572" s="56"/>
      <c r="H572" s="56"/>
      <c r="I572" s="56"/>
      <c r="J572" s="56"/>
      <c r="K572" s="56"/>
      <c r="L572" s="56"/>
      <c r="M572" s="56"/>
    </row>
    <row r="573" spans="7:13" x14ac:dyDescent="0.25">
      <c r="G573" s="56"/>
      <c r="H573" s="56"/>
      <c r="I573" s="56"/>
      <c r="J573" s="56"/>
      <c r="K573" s="56"/>
      <c r="L573" s="56"/>
      <c r="M573" s="56"/>
    </row>
    <row r="574" spans="7:13" x14ac:dyDescent="0.25">
      <c r="G574" s="56"/>
      <c r="H574" s="56"/>
      <c r="I574" s="56"/>
      <c r="J574" s="56"/>
      <c r="K574" s="56"/>
      <c r="L574" s="56"/>
      <c r="M574" s="56"/>
    </row>
    <row r="575" spans="7:13" x14ac:dyDescent="0.25">
      <c r="G575" s="56"/>
      <c r="H575" s="56"/>
      <c r="I575" s="56"/>
      <c r="J575" s="56"/>
      <c r="K575" s="56"/>
      <c r="L575" s="56"/>
      <c r="M575" s="56"/>
    </row>
    <row r="576" spans="7:13" x14ac:dyDescent="0.25">
      <c r="G576" s="56"/>
      <c r="H576" s="56"/>
      <c r="I576" s="56"/>
      <c r="J576" s="56"/>
      <c r="K576" s="56"/>
      <c r="L576" s="56"/>
      <c r="M576" s="56"/>
    </row>
    <row r="577" spans="7:13" x14ac:dyDescent="0.25">
      <c r="G577" s="56"/>
      <c r="H577" s="56"/>
      <c r="I577" s="56"/>
      <c r="J577" s="56"/>
      <c r="K577" s="56"/>
      <c r="L577" s="56"/>
      <c r="M577" s="56"/>
    </row>
    <row r="578" spans="7:13" x14ac:dyDescent="0.25">
      <c r="G578" s="56"/>
      <c r="H578" s="56"/>
      <c r="I578" s="56"/>
      <c r="J578" s="56"/>
      <c r="K578" s="56"/>
      <c r="L578" s="56"/>
      <c r="M578" s="56"/>
    </row>
    <row r="579" spans="7:13" x14ac:dyDescent="0.25">
      <c r="G579" s="56"/>
      <c r="H579" s="56"/>
      <c r="I579" s="56"/>
      <c r="J579" s="56"/>
      <c r="K579" s="56"/>
      <c r="L579" s="56"/>
      <c r="M579" s="56"/>
    </row>
    <row r="580" spans="7:13" x14ac:dyDescent="0.25">
      <c r="G580" s="56"/>
      <c r="H580" s="56"/>
      <c r="I580" s="56"/>
      <c r="J580" s="56"/>
      <c r="K580" s="56"/>
      <c r="L580" s="56"/>
      <c r="M580" s="56"/>
    </row>
    <row r="581" spans="7:13" x14ac:dyDescent="0.25">
      <c r="G581" s="56"/>
      <c r="H581" s="56"/>
      <c r="I581" s="56"/>
      <c r="J581" s="56"/>
      <c r="K581" s="56"/>
      <c r="L581" s="56"/>
      <c r="M581" s="56"/>
    </row>
    <row r="582" spans="7:13" x14ac:dyDescent="0.25">
      <c r="G582" s="56"/>
      <c r="H582" s="56"/>
      <c r="I582" s="56"/>
      <c r="J582" s="56"/>
      <c r="K582" s="56"/>
      <c r="L582" s="56"/>
      <c r="M582" s="56"/>
    </row>
    <row r="583" spans="7:13" x14ac:dyDescent="0.25">
      <c r="G583" s="56"/>
      <c r="H583" s="56"/>
      <c r="I583" s="56"/>
      <c r="J583" s="56"/>
      <c r="K583" s="56"/>
      <c r="L583" s="56"/>
      <c r="M583" s="56"/>
    </row>
    <row r="584" spans="7:13" x14ac:dyDescent="0.25">
      <c r="G584" s="56"/>
      <c r="H584" s="56"/>
      <c r="I584" s="56"/>
      <c r="J584" s="56"/>
      <c r="K584" s="56"/>
      <c r="L584" s="56"/>
      <c r="M584" s="56"/>
    </row>
    <row r="585" spans="7:13" x14ac:dyDescent="0.25">
      <c r="G585" s="56"/>
      <c r="H585" s="56"/>
      <c r="I585" s="56"/>
      <c r="J585" s="56"/>
      <c r="K585" s="56"/>
      <c r="L585" s="56"/>
      <c r="M585" s="56"/>
    </row>
    <row r="586" spans="7:13" x14ac:dyDescent="0.25">
      <c r="G586" s="56"/>
      <c r="H586" s="56"/>
      <c r="I586" s="56"/>
      <c r="J586" s="56"/>
      <c r="K586" s="56"/>
      <c r="L586" s="56"/>
      <c r="M586" s="56"/>
    </row>
    <row r="587" spans="7:13" x14ac:dyDescent="0.25">
      <c r="G587" s="56"/>
      <c r="H587" s="56"/>
      <c r="I587" s="56"/>
      <c r="J587" s="56"/>
      <c r="K587" s="56"/>
      <c r="L587" s="56"/>
      <c r="M587" s="56"/>
    </row>
    <row r="588" spans="7:13" x14ac:dyDescent="0.25">
      <c r="G588" s="56"/>
      <c r="H588" s="56"/>
      <c r="I588" s="56"/>
      <c r="J588" s="56"/>
      <c r="K588" s="56"/>
      <c r="L588" s="56"/>
      <c r="M588" s="56"/>
    </row>
    <row r="589" spans="7:13" x14ac:dyDescent="0.25">
      <c r="G589" s="56"/>
      <c r="H589" s="56"/>
      <c r="I589" s="56"/>
      <c r="J589" s="56"/>
      <c r="K589" s="56"/>
      <c r="L589" s="56"/>
      <c r="M589" s="56"/>
    </row>
    <row r="590" spans="7:13" x14ac:dyDescent="0.25">
      <c r="G590" s="56"/>
      <c r="H590" s="56"/>
      <c r="I590" s="56"/>
      <c r="J590" s="56"/>
      <c r="K590" s="56"/>
      <c r="L590" s="56"/>
      <c r="M590" s="56"/>
    </row>
    <row r="591" spans="7:13" x14ac:dyDescent="0.25">
      <c r="G591" s="56"/>
      <c r="H591" s="56"/>
      <c r="I591" s="56"/>
      <c r="J591" s="56"/>
      <c r="K591" s="56"/>
      <c r="L591" s="56"/>
      <c r="M591" s="56"/>
    </row>
    <row r="592" spans="7:13" x14ac:dyDescent="0.25">
      <c r="G592" s="56"/>
      <c r="H592" s="56"/>
      <c r="I592" s="56"/>
      <c r="J592" s="56"/>
      <c r="K592" s="56"/>
      <c r="L592" s="56"/>
      <c r="M592" s="56"/>
    </row>
    <row r="593" spans="7:13" x14ac:dyDescent="0.25">
      <c r="G593" s="56"/>
      <c r="H593" s="56"/>
      <c r="I593" s="56"/>
      <c r="J593" s="56"/>
      <c r="K593" s="56"/>
      <c r="L593" s="56"/>
      <c r="M593" s="56"/>
    </row>
    <row r="594" spans="7:13" x14ac:dyDescent="0.25">
      <c r="G594" s="56"/>
      <c r="H594" s="56"/>
      <c r="I594" s="56"/>
      <c r="J594" s="56"/>
      <c r="K594" s="56"/>
      <c r="L594" s="56"/>
      <c r="M594" s="56"/>
    </row>
    <row r="595" spans="7:13" x14ac:dyDescent="0.25">
      <c r="G595" s="56"/>
      <c r="H595" s="56"/>
      <c r="I595" s="56"/>
      <c r="J595" s="56"/>
      <c r="K595" s="56"/>
      <c r="L595" s="56"/>
      <c r="M595" s="56"/>
    </row>
    <row r="596" spans="7:13" x14ac:dyDescent="0.25">
      <c r="G596" s="56"/>
      <c r="H596" s="56"/>
      <c r="I596" s="56"/>
      <c r="J596" s="56"/>
      <c r="K596" s="56"/>
      <c r="L596" s="56"/>
      <c r="M596" s="56"/>
    </row>
    <row r="597" spans="7:13" x14ac:dyDescent="0.25">
      <c r="G597" s="56"/>
      <c r="H597" s="56"/>
      <c r="I597" s="56"/>
      <c r="J597" s="56"/>
      <c r="K597" s="56"/>
      <c r="L597" s="56"/>
      <c r="M597" s="56"/>
    </row>
    <row r="598" spans="7:13" x14ac:dyDescent="0.25">
      <c r="G598" s="56"/>
      <c r="H598" s="56"/>
      <c r="I598" s="56"/>
      <c r="J598" s="56"/>
      <c r="K598" s="56"/>
      <c r="L598" s="56"/>
      <c r="M598" s="56"/>
    </row>
    <row r="599" spans="7:13" x14ac:dyDescent="0.25">
      <c r="G599" s="56"/>
      <c r="H599" s="56"/>
      <c r="I599" s="56"/>
      <c r="J599" s="56"/>
      <c r="K599" s="56"/>
      <c r="L599" s="56"/>
      <c r="M599" s="56"/>
    </row>
    <row r="600" spans="7:13" x14ac:dyDescent="0.25">
      <c r="G600" s="56"/>
      <c r="H600" s="56"/>
      <c r="I600" s="56"/>
      <c r="J600" s="56"/>
      <c r="K600" s="56"/>
      <c r="L600" s="56"/>
      <c r="M600" s="56"/>
    </row>
    <row r="601" spans="7:13" x14ac:dyDescent="0.25">
      <c r="G601" s="56"/>
      <c r="H601" s="56"/>
      <c r="I601" s="56"/>
      <c r="J601" s="56"/>
      <c r="K601" s="56"/>
      <c r="L601" s="56"/>
      <c r="M601" s="56"/>
    </row>
    <row r="602" spans="7:13" x14ac:dyDescent="0.25">
      <c r="G602" s="56"/>
      <c r="H602" s="56"/>
      <c r="I602" s="56"/>
      <c r="J602" s="56"/>
      <c r="K602" s="56"/>
      <c r="L602" s="56"/>
      <c r="M602" s="56"/>
    </row>
    <row r="603" spans="7:13" x14ac:dyDescent="0.25">
      <c r="G603" s="56"/>
      <c r="H603" s="56"/>
      <c r="I603" s="56"/>
      <c r="J603" s="56"/>
      <c r="K603" s="56"/>
      <c r="L603" s="56"/>
      <c r="M603" s="56"/>
    </row>
    <row r="604" spans="7:13" x14ac:dyDescent="0.25">
      <c r="G604" s="56"/>
      <c r="H604" s="56"/>
      <c r="I604" s="56"/>
      <c r="J604" s="56"/>
      <c r="K604" s="56"/>
      <c r="L604" s="56"/>
      <c r="M604" s="56"/>
    </row>
    <row r="605" spans="7:13" x14ac:dyDescent="0.25">
      <c r="G605" s="56"/>
      <c r="H605" s="56"/>
      <c r="I605" s="56"/>
      <c r="J605" s="56"/>
      <c r="K605" s="56"/>
      <c r="L605" s="56"/>
      <c r="M605" s="56"/>
    </row>
    <row r="606" spans="7:13" x14ac:dyDescent="0.25">
      <c r="G606" s="56"/>
      <c r="H606" s="56"/>
      <c r="I606" s="56"/>
      <c r="J606" s="56"/>
      <c r="K606" s="56"/>
      <c r="L606" s="56"/>
      <c r="M606" s="56"/>
    </row>
    <row r="607" spans="7:13" x14ac:dyDescent="0.25">
      <c r="G607" s="56"/>
      <c r="H607" s="56"/>
      <c r="I607" s="56"/>
      <c r="J607" s="56"/>
      <c r="K607" s="56"/>
      <c r="L607" s="56"/>
      <c r="M607" s="56"/>
    </row>
    <row r="608" spans="7:13" x14ac:dyDescent="0.25">
      <c r="G608" s="56"/>
      <c r="H608" s="56"/>
      <c r="I608" s="56"/>
      <c r="J608" s="56"/>
      <c r="K608" s="56"/>
      <c r="L608" s="56"/>
      <c r="M608" s="56"/>
    </row>
    <row r="609" spans="7:13" x14ac:dyDescent="0.25">
      <c r="G609" s="56"/>
      <c r="H609" s="56"/>
      <c r="I609" s="56"/>
      <c r="J609" s="56"/>
      <c r="K609" s="56"/>
      <c r="L609" s="56"/>
      <c r="M609" s="56"/>
    </row>
    <row r="610" spans="7:13" x14ac:dyDescent="0.25">
      <c r="G610" s="56"/>
      <c r="H610" s="56"/>
      <c r="I610" s="56"/>
      <c r="J610" s="56"/>
      <c r="K610" s="56"/>
      <c r="L610" s="56"/>
      <c r="M610" s="56"/>
    </row>
    <row r="611" spans="7:13" x14ac:dyDescent="0.25">
      <c r="G611" s="56"/>
      <c r="H611" s="56"/>
      <c r="I611" s="56"/>
      <c r="J611" s="56"/>
      <c r="K611" s="56"/>
      <c r="L611" s="56"/>
      <c r="M611" s="56"/>
    </row>
    <row r="612" spans="7:13" x14ac:dyDescent="0.25">
      <c r="G612" s="56"/>
      <c r="H612" s="56"/>
      <c r="I612" s="56"/>
      <c r="J612" s="56"/>
      <c r="K612" s="56"/>
      <c r="L612" s="56"/>
      <c r="M612" s="56"/>
    </row>
    <row r="613" spans="7:13" x14ac:dyDescent="0.25">
      <c r="G613" s="56"/>
      <c r="H613" s="56"/>
      <c r="I613" s="56"/>
      <c r="J613" s="56"/>
      <c r="K613" s="56"/>
      <c r="L613" s="56"/>
      <c r="M613" s="56"/>
    </row>
    <row r="614" spans="7:13" x14ac:dyDescent="0.25">
      <c r="G614" s="56"/>
      <c r="H614" s="56"/>
      <c r="I614" s="56"/>
      <c r="J614" s="56"/>
      <c r="K614" s="56"/>
      <c r="L614" s="56"/>
      <c r="M614" s="56"/>
    </row>
    <row r="615" spans="7:13" x14ac:dyDescent="0.25">
      <c r="G615" s="56"/>
      <c r="H615" s="56"/>
      <c r="I615" s="56"/>
      <c r="J615" s="56"/>
      <c r="K615" s="56"/>
      <c r="L615" s="56"/>
      <c r="M615" s="56"/>
    </row>
    <row r="616" spans="7:13" x14ac:dyDescent="0.25">
      <c r="G616" s="56"/>
      <c r="H616" s="56"/>
      <c r="I616" s="56"/>
      <c r="J616" s="56"/>
      <c r="K616" s="56"/>
      <c r="L616" s="56"/>
      <c r="M616" s="56"/>
    </row>
    <row r="617" spans="7:13" x14ac:dyDescent="0.25">
      <c r="G617" s="56"/>
      <c r="H617" s="56"/>
      <c r="I617" s="56"/>
      <c r="J617" s="56"/>
      <c r="K617" s="56"/>
      <c r="L617" s="56"/>
      <c r="M617" s="56"/>
    </row>
    <row r="618" spans="7:13" x14ac:dyDescent="0.25">
      <c r="G618" s="56"/>
      <c r="H618" s="56"/>
      <c r="I618" s="56"/>
      <c r="J618" s="56"/>
      <c r="K618" s="56"/>
      <c r="L618" s="56"/>
      <c r="M618" s="56"/>
    </row>
    <row r="619" spans="7:13" x14ac:dyDescent="0.25">
      <c r="G619" s="56"/>
      <c r="H619" s="56"/>
      <c r="I619" s="56"/>
      <c r="J619" s="56"/>
      <c r="K619" s="56"/>
      <c r="L619" s="56"/>
      <c r="M619" s="56"/>
    </row>
    <row r="620" spans="7:13" x14ac:dyDescent="0.25">
      <c r="G620" s="56"/>
      <c r="H620" s="56"/>
      <c r="I620" s="56"/>
      <c r="J620" s="56"/>
      <c r="K620" s="56"/>
      <c r="L620" s="56"/>
      <c r="M620" s="56"/>
    </row>
    <row r="621" spans="7:13" x14ac:dyDescent="0.25">
      <c r="G621" s="56"/>
      <c r="H621" s="56"/>
      <c r="I621" s="56"/>
      <c r="J621" s="56"/>
      <c r="K621" s="56"/>
      <c r="L621" s="56"/>
      <c r="M621" s="56"/>
    </row>
    <row r="622" spans="7:13" x14ac:dyDescent="0.25">
      <c r="G622" s="56"/>
      <c r="H622" s="56"/>
      <c r="I622" s="56"/>
      <c r="J622" s="56"/>
      <c r="K622" s="56"/>
      <c r="L622" s="56"/>
      <c r="M622" s="56"/>
    </row>
    <row r="623" spans="7:13" x14ac:dyDescent="0.25">
      <c r="G623" s="56"/>
      <c r="H623" s="56"/>
      <c r="I623" s="56"/>
      <c r="J623" s="56"/>
      <c r="K623" s="56"/>
      <c r="L623" s="56"/>
      <c r="M623" s="56"/>
    </row>
    <row r="624" spans="7:13" x14ac:dyDescent="0.25">
      <c r="G624" s="56"/>
      <c r="H624" s="56"/>
      <c r="I624" s="56"/>
      <c r="J624" s="56"/>
      <c r="K624" s="56"/>
      <c r="L624" s="56"/>
      <c r="M624" s="56"/>
    </row>
    <row r="625" spans="7:13" x14ac:dyDescent="0.25">
      <c r="G625" s="56"/>
      <c r="H625" s="56"/>
      <c r="I625" s="56"/>
      <c r="J625" s="56"/>
      <c r="K625" s="56"/>
      <c r="L625" s="56"/>
      <c r="M625" s="56"/>
    </row>
    <row r="626" spans="7:13" x14ac:dyDescent="0.25">
      <c r="G626" s="56"/>
      <c r="H626" s="56"/>
      <c r="I626" s="56"/>
      <c r="J626" s="56"/>
      <c r="K626" s="56"/>
      <c r="L626" s="56"/>
      <c r="M626" s="56"/>
    </row>
    <row r="627" spans="7:13" x14ac:dyDescent="0.25">
      <c r="G627" s="56"/>
      <c r="H627" s="56"/>
      <c r="I627" s="56"/>
      <c r="J627" s="56"/>
      <c r="K627" s="56"/>
      <c r="L627" s="56"/>
      <c r="M627" s="56"/>
    </row>
    <row r="628" spans="7:13" x14ac:dyDescent="0.25">
      <c r="G628" s="56"/>
      <c r="H628" s="56"/>
      <c r="I628" s="56"/>
      <c r="J628" s="56"/>
      <c r="K628" s="56"/>
      <c r="L628" s="56"/>
      <c r="M628" s="56"/>
    </row>
    <row r="629" spans="7:13" x14ac:dyDescent="0.25">
      <c r="G629" s="56"/>
      <c r="H629" s="56"/>
      <c r="I629" s="56"/>
      <c r="J629" s="56"/>
      <c r="K629" s="56"/>
      <c r="L629" s="56"/>
      <c r="M629" s="56"/>
    </row>
    <row r="630" spans="7:13" x14ac:dyDescent="0.25">
      <c r="G630" s="56"/>
      <c r="H630" s="56"/>
      <c r="I630" s="56"/>
      <c r="J630" s="56"/>
      <c r="K630" s="56"/>
      <c r="L630" s="56"/>
      <c r="M630" s="56"/>
    </row>
    <row r="631" spans="7:13" x14ac:dyDescent="0.25">
      <c r="G631" s="56"/>
      <c r="H631" s="56"/>
      <c r="I631" s="56"/>
      <c r="J631" s="56"/>
      <c r="K631" s="56"/>
      <c r="L631" s="56"/>
      <c r="M631" s="56"/>
    </row>
    <row r="632" spans="7:13" x14ac:dyDescent="0.25">
      <c r="G632" s="56"/>
      <c r="H632" s="56"/>
      <c r="I632" s="56"/>
      <c r="J632" s="56"/>
      <c r="K632" s="56"/>
      <c r="L632" s="56"/>
      <c r="M632" s="56"/>
    </row>
    <row r="633" spans="7:13" x14ac:dyDescent="0.25">
      <c r="G633" s="56"/>
      <c r="H633" s="56"/>
      <c r="I633" s="56"/>
      <c r="J633" s="56"/>
      <c r="K633" s="56"/>
      <c r="L633" s="56"/>
      <c r="M633" s="56"/>
    </row>
    <row r="634" spans="7:13" x14ac:dyDescent="0.25">
      <c r="G634" s="56"/>
      <c r="H634" s="56"/>
      <c r="I634" s="56"/>
      <c r="J634" s="56"/>
      <c r="K634" s="56"/>
      <c r="L634" s="56"/>
      <c r="M634" s="56"/>
    </row>
    <row r="635" spans="7:13" x14ac:dyDescent="0.25">
      <c r="G635" s="56"/>
      <c r="H635" s="56"/>
      <c r="I635" s="56"/>
      <c r="J635" s="56"/>
      <c r="K635" s="56"/>
      <c r="L635" s="56"/>
      <c r="M635" s="56"/>
    </row>
    <row r="636" spans="7:13" x14ac:dyDescent="0.25">
      <c r="G636" s="56"/>
      <c r="H636" s="56"/>
      <c r="I636" s="56"/>
      <c r="J636" s="56"/>
      <c r="K636" s="56"/>
      <c r="L636" s="56"/>
      <c r="M636" s="56"/>
    </row>
    <row r="637" spans="7:13" x14ac:dyDescent="0.25">
      <c r="G637" s="56"/>
      <c r="H637" s="56"/>
      <c r="I637" s="56"/>
      <c r="J637" s="56"/>
      <c r="K637" s="56"/>
      <c r="L637" s="56"/>
      <c r="M637" s="56"/>
    </row>
    <row r="638" spans="7:13" x14ac:dyDescent="0.25">
      <c r="G638" s="56"/>
      <c r="H638" s="56"/>
      <c r="I638" s="56"/>
      <c r="J638" s="56"/>
      <c r="K638" s="56"/>
      <c r="L638" s="56"/>
      <c r="M638" s="56"/>
    </row>
    <row r="639" spans="7:13" x14ac:dyDescent="0.25">
      <c r="G639" s="56"/>
      <c r="H639" s="56"/>
      <c r="I639" s="56"/>
      <c r="J639" s="56"/>
      <c r="K639" s="56"/>
      <c r="L639" s="56"/>
      <c r="M639" s="56"/>
    </row>
    <row r="640" spans="7:13" x14ac:dyDescent="0.25">
      <c r="G640" s="56"/>
      <c r="H640" s="56"/>
      <c r="I640" s="56"/>
      <c r="J640" s="56"/>
      <c r="K640" s="56"/>
      <c r="L640" s="56"/>
      <c r="M640" s="56"/>
    </row>
    <row r="641" spans="7:13" x14ac:dyDescent="0.25">
      <c r="G641" s="56"/>
      <c r="H641" s="56"/>
      <c r="I641" s="56"/>
      <c r="J641" s="56"/>
      <c r="K641" s="56"/>
      <c r="L641" s="56"/>
      <c r="M641" s="56"/>
    </row>
    <row r="642" spans="7:13" x14ac:dyDescent="0.25">
      <c r="G642" s="56"/>
      <c r="H642" s="56"/>
      <c r="I642" s="56"/>
      <c r="J642" s="56"/>
      <c r="K642" s="56"/>
      <c r="L642" s="56"/>
      <c r="M642" s="56"/>
    </row>
    <row r="643" spans="7:13" x14ac:dyDescent="0.25">
      <c r="G643" s="56"/>
      <c r="H643" s="56"/>
      <c r="I643" s="56"/>
      <c r="J643" s="56"/>
      <c r="K643" s="56"/>
      <c r="L643" s="56"/>
      <c r="M643" s="56"/>
    </row>
    <row r="644" spans="7:13" x14ac:dyDescent="0.25">
      <c r="G644" s="56"/>
      <c r="H644" s="56"/>
      <c r="I644" s="56"/>
      <c r="J644" s="56"/>
      <c r="K644" s="56"/>
      <c r="L644" s="56"/>
      <c r="M644" s="56"/>
    </row>
    <row r="645" spans="7:13" x14ac:dyDescent="0.25">
      <c r="G645" s="56"/>
      <c r="H645" s="56"/>
      <c r="I645" s="56"/>
      <c r="J645" s="56"/>
      <c r="K645" s="56"/>
      <c r="L645" s="56"/>
      <c r="M645" s="56"/>
    </row>
    <row r="646" spans="7:13" x14ac:dyDescent="0.25">
      <c r="G646" s="56"/>
      <c r="H646" s="56"/>
      <c r="I646" s="56"/>
      <c r="J646" s="56"/>
      <c r="K646" s="56"/>
      <c r="L646" s="56"/>
      <c r="M646" s="56"/>
    </row>
    <row r="647" spans="7:13" x14ac:dyDescent="0.25">
      <c r="G647" s="56"/>
      <c r="H647" s="56"/>
      <c r="I647" s="56"/>
      <c r="J647" s="56"/>
      <c r="K647" s="56"/>
      <c r="L647" s="56"/>
      <c r="M647" s="56"/>
    </row>
    <row r="648" spans="7:13" x14ac:dyDescent="0.25">
      <c r="G648" s="56"/>
      <c r="H648" s="56"/>
      <c r="I648" s="56"/>
      <c r="J648" s="56"/>
      <c r="K648" s="56"/>
      <c r="L648" s="56"/>
      <c r="M648" s="56"/>
    </row>
    <row r="649" spans="7:13" x14ac:dyDescent="0.25">
      <c r="G649" s="56"/>
      <c r="H649" s="56"/>
      <c r="I649" s="56"/>
      <c r="J649" s="56"/>
      <c r="K649" s="56"/>
      <c r="L649" s="56"/>
      <c r="M649" s="56"/>
    </row>
    <row r="650" spans="7:13" x14ac:dyDescent="0.25">
      <c r="G650" s="56"/>
      <c r="H650" s="56"/>
      <c r="I650" s="56"/>
      <c r="J650" s="56"/>
      <c r="K650" s="56"/>
      <c r="L650" s="56"/>
      <c r="M650" s="56"/>
    </row>
    <row r="651" spans="7:13" x14ac:dyDescent="0.25">
      <c r="G651" s="56"/>
      <c r="H651" s="56"/>
      <c r="I651" s="56"/>
      <c r="J651" s="56"/>
      <c r="K651" s="56"/>
      <c r="L651" s="56"/>
      <c r="M651" s="56"/>
    </row>
    <row r="652" spans="7:13" x14ac:dyDescent="0.25">
      <c r="G652" s="56"/>
      <c r="H652" s="56"/>
      <c r="I652" s="56"/>
      <c r="J652" s="56"/>
      <c r="K652" s="56"/>
      <c r="L652" s="56"/>
      <c r="M652" s="56"/>
    </row>
    <row r="653" spans="7:13" x14ac:dyDescent="0.25">
      <c r="G653" s="56"/>
      <c r="H653" s="56"/>
      <c r="I653" s="56"/>
      <c r="J653" s="56"/>
      <c r="K653" s="56"/>
      <c r="L653" s="56"/>
      <c r="M653" s="56"/>
    </row>
    <row r="654" spans="7:13" x14ac:dyDescent="0.25">
      <c r="G654" s="56"/>
      <c r="H654" s="56"/>
      <c r="I654" s="56"/>
      <c r="J654" s="56"/>
      <c r="K654" s="56"/>
      <c r="L654" s="56"/>
      <c r="M654" s="56"/>
    </row>
    <row r="655" spans="7:13" x14ac:dyDescent="0.25">
      <c r="G655" s="56"/>
      <c r="H655" s="56"/>
      <c r="I655" s="56"/>
      <c r="J655" s="56"/>
      <c r="K655" s="56"/>
      <c r="L655" s="56"/>
      <c r="M655" s="56"/>
    </row>
    <row r="656" spans="7:13" x14ac:dyDescent="0.25">
      <c r="G656" s="56"/>
      <c r="H656" s="56"/>
      <c r="I656" s="56"/>
      <c r="J656" s="56"/>
      <c r="K656" s="56"/>
      <c r="L656" s="56"/>
      <c r="M656" s="56"/>
    </row>
    <row r="657" spans="7:13" x14ac:dyDescent="0.25">
      <c r="G657" s="56"/>
      <c r="H657" s="56"/>
      <c r="I657" s="56"/>
      <c r="J657" s="56"/>
      <c r="K657" s="56"/>
      <c r="L657" s="56"/>
      <c r="M657" s="56"/>
    </row>
    <row r="658" spans="7:13" x14ac:dyDescent="0.25">
      <c r="G658" s="56"/>
      <c r="H658" s="56"/>
      <c r="I658" s="56"/>
      <c r="J658" s="56"/>
      <c r="K658" s="56"/>
      <c r="L658" s="56"/>
      <c r="M658" s="56"/>
    </row>
    <row r="659" spans="7:13" x14ac:dyDescent="0.25">
      <c r="G659" s="56"/>
      <c r="H659" s="56"/>
      <c r="I659" s="56"/>
      <c r="J659" s="56"/>
      <c r="K659" s="56"/>
      <c r="L659" s="56"/>
      <c r="M659" s="56"/>
    </row>
    <row r="660" spans="7:13" x14ac:dyDescent="0.25">
      <c r="G660" s="56"/>
      <c r="H660" s="56"/>
      <c r="I660" s="56"/>
      <c r="J660" s="56"/>
      <c r="K660" s="56"/>
      <c r="L660" s="56"/>
      <c r="M660" s="56"/>
    </row>
    <row r="661" spans="7:13" x14ac:dyDescent="0.25">
      <c r="G661" s="56"/>
      <c r="H661" s="56"/>
      <c r="I661" s="56"/>
      <c r="J661" s="56"/>
      <c r="K661" s="56"/>
      <c r="L661" s="56"/>
      <c r="M661" s="56"/>
    </row>
    <row r="662" spans="7:13" x14ac:dyDescent="0.25">
      <c r="G662" s="56"/>
      <c r="H662" s="56"/>
      <c r="I662" s="56"/>
      <c r="J662" s="56"/>
      <c r="K662" s="56"/>
      <c r="L662" s="56"/>
      <c r="M662" s="56"/>
    </row>
    <row r="663" spans="7:13" x14ac:dyDescent="0.25">
      <c r="G663" s="56"/>
      <c r="H663" s="56"/>
      <c r="I663" s="56"/>
      <c r="J663" s="56"/>
      <c r="K663" s="56"/>
      <c r="L663" s="56"/>
      <c r="M663" s="56"/>
    </row>
    <row r="664" spans="7:13" x14ac:dyDescent="0.25">
      <c r="G664" s="56"/>
      <c r="H664" s="56"/>
      <c r="I664" s="56"/>
      <c r="J664" s="56"/>
      <c r="K664" s="56"/>
      <c r="L664" s="56"/>
      <c r="M664" s="56"/>
    </row>
    <row r="665" spans="7:13" x14ac:dyDescent="0.25">
      <c r="G665" s="56"/>
      <c r="H665" s="56"/>
      <c r="I665" s="56"/>
      <c r="J665" s="56"/>
      <c r="K665" s="56"/>
      <c r="L665" s="56"/>
      <c r="M665" s="56"/>
    </row>
    <row r="666" spans="7:13" x14ac:dyDescent="0.25">
      <c r="G666" s="56"/>
      <c r="H666" s="56"/>
      <c r="I666" s="56"/>
      <c r="J666" s="56"/>
      <c r="K666" s="56"/>
      <c r="L666" s="56"/>
      <c r="M666" s="56"/>
    </row>
    <row r="667" spans="7:13" x14ac:dyDescent="0.25">
      <c r="G667" s="56"/>
      <c r="H667" s="56"/>
      <c r="I667" s="56"/>
      <c r="J667" s="56"/>
      <c r="K667" s="56"/>
      <c r="L667" s="56"/>
      <c r="M667" s="56"/>
    </row>
    <row r="668" spans="7:13" x14ac:dyDescent="0.25">
      <c r="G668" s="56"/>
      <c r="H668" s="56"/>
      <c r="I668" s="56"/>
      <c r="J668" s="56"/>
      <c r="K668" s="56"/>
      <c r="L668" s="56"/>
      <c r="M668" s="56"/>
    </row>
    <row r="669" spans="7:13" x14ac:dyDescent="0.25">
      <c r="G669" s="56"/>
      <c r="H669" s="56"/>
      <c r="I669" s="56"/>
      <c r="J669" s="56"/>
      <c r="K669" s="56"/>
      <c r="L669" s="56"/>
      <c r="M669" s="56"/>
    </row>
    <row r="670" spans="7:13" x14ac:dyDescent="0.25">
      <c r="G670" s="56"/>
      <c r="H670" s="56"/>
      <c r="I670" s="56"/>
      <c r="J670" s="56"/>
      <c r="K670" s="56"/>
      <c r="L670" s="56"/>
      <c r="M670" s="56"/>
    </row>
    <row r="671" spans="7:13" x14ac:dyDescent="0.25">
      <c r="G671" s="56"/>
      <c r="H671" s="56"/>
      <c r="I671" s="56"/>
      <c r="J671" s="56"/>
      <c r="K671" s="56"/>
      <c r="L671" s="56"/>
      <c r="M671" s="56"/>
    </row>
    <row r="672" spans="7:13" x14ac:dyDescent="0.25">
      <c r="G672" s="56"/>
      <c r="H672" s="56"/>
      <c r="I672" s="56"/>
      <c r="J672" s="56"/>
      <c r="K672" s="56"/>
      <c r="L672" s="56"/>
      <c r="M672" s="56"/>
    </row>
    <row r="673" spans="7:13" x14ac:dyDescent="0.25">
      <c r="G673" s="56"/>
      <c r="H673" s="56"/>
      <c r="I673" s="56"/>
      <c r="J673" s="56"/>
      <c r="K673" s="56"/>
      <c r="L673" s="56"/>
      <c r="M673" s="56"/>
    </row>
    <row r="674" spans="7:13" x14ac:dyDescent="0.25">
      <c r="G674" s="56"/>
      <c r="H674" s="56"/>
      <c r="I674" s="56"/>
      <c r="J674" s="56"/>
      <c r="K674" s="56"/>
      <c r="L674" s="56"/>
      <c r="M674" s="56"/>
    </row>
    <row r="675" spans="7:13" x14ac:dyDescent="0.25">
      <c r="G675" s="56"/>
      <c r="H675" s="56"/>
      <c r="I675" s="56"/>
      <c r="J675" s="56"/>
      <c r="K675" s="56"/>
      <c r="L675" s="56"/>
      <c r="M675" s="56"/>
    </row>
    <row r="676" spans="7:13" x14ac:dyDescent="0.25">
      <c r="G676" s="56"/>
      <c r="H676" s="56"/>
      <c r="I676" s="56"/>
      <c r="J676" s="56"/>
      <c r="K676" s="56"/>
      <c r="L676" s="56"/>
      <c r="M676" s="56"/>
    </row>
    <row r="677" spans="7:13" x14ac:dyDescent="0.25">
      <c r="G677" s="56"/>
      <c r="H677" s="56"/>
      <c r="I677" s="56"/>
      <c r="J677" s="56"/>
      <c r="K677" s="56"/>
      <c r="L677" s="56"/>
      <c r="M677" s="56"/>
    </row>
    <row r="678" spans="7:13" x14ac:dyDescent="0.25">
      <c r="G678" s="56"/>
      <c r="H678" s="56"/>
      <c r="I678" s="56"/>
      <c r="J678" s="56"/>
      <c r="K678" s="56"/>
      <c r="L678" s="56"/>
      <c r="M678" s="56"/>
    </row>
    <row r="679" spans="7:13" x14ac:dyDescent="0.25">
      <c r="G679" s="56"/>
      <c r="H679" s="56"/>
      <c r="I679" s="56"/>
      <c r="J679" s="56"/>
      <c r="K679" s="56"/>
      <c r="L679" s="56"/>
      <c r="M679" s="56"/>
    </row>
    <row r="680" spans="7:13" x14ac:dyDescent="0.25">
      <c r="G680" s="56"/>
      <c r="H680" s="56"/>
      <c r="I680" s="56"/>
      <c r="J680" s="56"/>
      <c r="K680" s="56"/>
      <c r="L680" s="56"/>
      <c r="M680" s="56"/>
    </row>
    <row r="681" spans="7:13" x14ac:dyDescent="0.25">
      <c r="G681" s="56"/>
      <c r="H681" s="56"/>
      <c r="I681" s="56"/>
      <c r="J681" s="56"/>
      <c r="K681" s="56"/>
      <c r="L681" s="56"/>
      <c r="M681" s="56"/>
    </row>
    <row r="682" spans="7:13" x14ac:dyDescent="0.25">
      <c r="G682" s="56"/>
      <c r="H682" s="56"/>
      <c r="I682" s="56"/>
      <c r="J682" s="56"/>
      <c r="K682" s="56"/>
      <c r="L682" s="56"/>
      <c r="M682" s="56"/>
    </row>
    <row r="683" spans="7:13" x14ac:dyDescent="0.25">
      <c r="G683" s="56"/>
      <c r="H683" s="56"/>
      <c r="I683" s="56"/>
      <c r="J683" s="56"/>
      <c r="K683" s="56"/>
      <c r="L683" s="56"/>
      <c r="M683" s="56"/>
    </row>
    <row r="684" spans="7:13" x14ac:dyDescent="0.25">
      <c r="G684" s="56"/>
      <c r="H684" s="56"/>
      <c r="I684" s="56"/>
      <c r="J684" s="56"/>
      <c r="K684" s="56"/>
      <c r="L684" s="56"/>
      <c r="M684" s="56"/>
    </row>
    <row r="685" spans="7:13" x14ac:dyDescent="0.25">
      <c r="G685" s="56"/>
      <c r="H685" s="56"/>
      <c r="I685" s="56"/>
      <c r="J685" s="56"/>
      <c r="K685" s="56"/>
      <c r="L685" s="56"/>
      <c r="M685" s="56"/>
    </row>
    <row r="686" spans="7:13" x14ac:dyDescent="0.25">
      <c r="G686" s="56"/>
      <c r="H686" s="56"/>
      <c r="I686" s="56"/>
      <c r="J686" s="56"/>
      <c r="K686" s="56"/>
      <c r="L686" s="56"/>
      <c r="M686" s="56"/>
    </row>
    <row r="687" spans="7:13" x14ac:dyDescent="0.25">
      <c r="G687" s="56"/>
      <c r="H687" s="56"/>
      <c r="I687" s="56"/>
      <c r="J687" s="56"/>
      <c r="K687" s="56"/>
      <c r="L687" s="56"/>
      <c r="M687" s="56"/>
    </row>
    <row r="688" spans="7:13" x14ac:dyDescent="0.25">
      <c r="G688" s="56"/>
      <c r="H688" s="56"/>
      <c r="I688" s="56"/>
      <c r="J688" s="56"/>
      <c r="K688" s="56"/>
      <c r="L688" s="56"/>
      <c r="M688" s="56"/>
    </row>
    <row r="689" spans="7:13" x14ac:dyDescent="0.25">
      <c r="G689" s="56"/>
      <c r="H689" s="56"/>
      <c r="I689" s="56"/>
      <c r="J689" s="56"/>
      <c r="K689" s="56"/>
      <c r="L689" s="56"/>
      <c r="M689" s="56"/>
    </row>
    <row r="690" spans="7:13" x14ac:dyDescent="0.25">
      <c r="G690" s="56"/>
      <c r="H690" s="56"/>
      <c r="I690" s="56"/>
      <c r="J690" s="56"/>
      <c r="K690" s="56"/>
      <c r="L690" s="56"/>
      <c r="M690" s="56"/>
    </row>
    <row r="691" spans="7:13" x14ac:dyDescent="0.25">
      <c r="G691" s="56"/>
      <c r="H691" s="56"/>
      <c r="I691" s="56"/>
      <c r="J691" s="56"/>
      <c r="K691" s="56"/>
      <c r="L691" s="56"/>
      <c r="M691" s="56"/>
    </row>
    <row r="692" spans="7:13" x14ac:dyDescent="0.25">
      <c r="G692" s="56"/>
      <c r="H692" s="56"/>
      <c r="I692" s="56"/>
      <c r="J692" s="56"/>
      <c r="K692" s="56"/>
      <c r="L692" s="56"/>
      <c r="M692" s="56"/>
    </row>
    <row r="693" spans="7:13" x14ac:dyDescent="0.25">
      <c r="G693" s="56"/>
      <c r="H693" s="56"/>
      <c r="I693" s="56"/>
      <c r="J693" s="56"/>
      <c r="K693" s="56"/>
      <c r="L693" s="56"/>
      <c r="M693" s="56"/>
    </row>
    <row r="694" spans="7:13" x14ac:dyDescent="0.25">
      <c r="G694" s="56"/>
      <c r="H694" s="56"/>
      <c r="I694" s="56"/>
      <c r="J694" s="56"/>
      <c r="K694" s="56"/>
      <c r="L694" s="56"/>
      <c r="M694" s="56"/>
    </row>
    <row r="695" spans="7:13" x14ac:dyDescent="0.25">
      <c r="G695" s="56"/>
      <c r="H695" s="56"/>
      <c r="I695" s="56"/>
      <c r="J695" s="56"/>
      <c r="K695" s="56"/>
      <c r="L695" s="56"/>
      <c r="M695" s="56"/>
    </row>
    <row r="696" spans="7:13" x14ac:dyDescent="0.25">
      <c r="G696" s="56"/>
      <c r="H696" s="56"/>
      <c r="I696" s="56"/>
      <c r="J696" s="56"/>
      <c r="K696" s="56"/>
      <c r="L696" s="56"/>
      <c r="M696" s="56"/>
    </row>
    <row r="697" spans="7:13" x14ac:dyDescent="0.25">
      <c r="G697" s="56"/>
      <c r="H697" s="56"/>
      <c r="I697" s="56"/>
      <c r="J697" s="56"/>
      <c r="K697" s="56"/>
      <c r="L697" s="56"/>
      <c r="M697" s="56"/>
    </row>
    <row r="698" spans="7:13" x14ac:dyDescent="0.25">
      <c r="G698" s="56"/>
      <c r="H698" s="56"/>
      <c r="I698" s="56"/>
      <c r="J698" s="56"/>
      <c r="K698" s="56"/>
      <c r="L698" s="56"/>
      <c r="M698" s="56"/>
    </row>
    <row r="699" spans="7:13" x14ac:dyDescent="0.25">
      <c r="G699" s="56"/>
      <c r="H699" s="56"/>
      <c r="I699" s="56"/>
      <c r="J699" s="56"/>
      <c r="K699" s="56"/>
      <c r="L699" s="56"/>
      <c r="M699" s="56"/>
    </row>
    <row r="700" spans="7:13" x14ac:dyDescent="0.25">
      <c r="G700" s="56"/>
      <c r="H700" s="56"/>
      <c r="I700" s="56"/>
      <c r="J700" s="56"/>
      <c r="K700" s="56"/>
      <c r="L700" s="56"/>
      <c r="M700" s="56"/>
    </row>
    <row r="701" spans="7:13" x14ac:dyDescent="0.25">
      <c r="G701" s="56"/>
      <c r="H701" s="56"/>
      <c r="I701" s="56"/>
      <c r="J701" s="56"/>
      <c r="K701" s="56"/>
      <c r="L701" s="56"/>
      <c r="M701" s="56"/>
    </row>
    <row r="702" spans="7:13" x14ac:dyDescent="0.25">
      <c r="G702" s="56"/>
      <c r="H702" s="56"/>
      <c r="I702" s="56"/>
      <c r="J702" s="56"/>
      <c r="K702" s="56"/>
      <c r="L702" s="56"/>
      <c r="M702" s="56"/>
    </row>
    <row r="703" spans="7:13" x14ac:dyDescent="0.25">
      <c r="G703" s="56"/>
      <c r="H703" s="56"/>
      <c r="I703" s="56"/>
      <c r="J703" s="56"/>
      <c r="K703" s="56"/>
      <c r="L703" s="56"/>
      <c r="M703" s="56"/>
    </row>
    <row r="704" spans="7:13" x14ac:dyDescent="0.25">
      <c r="G704" s="56"/>
      <c r="H704" s="56"/>
      <c r="I704" s="56"/>
      <c r="J704" s="56"/>
      <c r="K704" s="56"/>
      <c r="L704" s="56"/>
      <c r="M704" s="56"/>
    </row>
    <row r="705" spans="7:13" x14ac:dyDescent="0.25">
      <c r="G705" s="56"/>
      <c r="H705" s="56"/>
      <c r="I705" s="56"/>
      <c r="J705" s="56"/>
      <c r="K705" s="56"/>
      <c r="L705" s="56"/>
      <c r="M705" s="56"/>
    </row>
    <row r="706" spans="7:13" x14ac:dyDescent="0.25">
      <c r="G706" s="56"/>
      <c r="H706" s="56"/>
      <c r="I706" s="56"/>
      <c r="J706" s="56"/>
      <c r="K706" s="56"/>
      <c r="L706" s="56"/>
      <c r="M706" s="56"/>
    </row>
    <row r="707" spans="7:13" x14ac:dyDescent="0.25">
      <c r="G707" s="56"/>
      <c r="H707" s="56"/>
      <c r="I707" s="56"/>
      <c r="J707" s="56"/>
      <c r="K707" s="56"/>
      <c r="L707" s="56"/>
      <c r="M707" s="56"/>
    </row>
    <row r="708" spans="7:13" x14ac:dyDescent="0.25">
      <c r="G708" s="56"/>
      <c r="H708" s="56"/>
      <c r="I708" s="56"/>
      <c r="J708" s="56"/>
      <c r="K708" s="56"/>
      <c r="L708" s="56"/>
      <c r="M708" s="56"/>
    </row>
    <row r="709" spans="7:13" x14ac:dyDescent="0.25">
      <c r="G709" s="56"/>
      <c r="H709" s="56"/>
      <c r="I709" s="56"/>
      <c r="J709" s="56"/>
      <c r="K709" s="56"/>
      <c r="L709" s="56"/>
      <c r="M709" s="56"/>
    </row>
    <row r="710" spans="7:13" x14ac:dyDescent="0.25">
      <c r="G710" s="56"/>
      <c r="H710" s="56"/>
      <c r="I710" s="56"/>
      <c r="J710" s="56"/>
      <c r="K710" s="56"/>
      <c r="L710" s="56"/>
      <c r="M710" s="56"/>
    </row>
    <row r="711" spans="7:13" x14ac:dyDescent="0.25">
      <c r="G711" s="56"/>
      <c r="H711" s="56"/>
      <c r="I711" s="56"/>
      <c r="J711" s="56"/>
      <c r="K711" s="56"/>
      <c r="L711" s="56"/>
      <c r="M711" s="56"/>
    </row>
    <row r="712" spans="7:13" x14ac:dyDescent="0.25">
      <c r="G712" s="56"/>
      <c r="H712" s="56"/>
      <c r="I712" s="56"/>
      <c r="J712" s="56"/>
      <c r="K712" s="56"/>
      <c r="L712" s="56"/>
      <c r="M712" s="56"/>
    </row>
    <row r="713" spans="7:13" x14ac:dyDescent="0.25">
      <c r="G713" s="56"/>
      <c r="H713" s="56"/>
      <c r="I713" s="56"/>
      <c r="J713" s="56"/>
      <c r="K713" s="56"/>
      <c r="L713" s="56"/>
      <c r="M713" s="56"/>
    </row>
    <row r="714" spans="7:13" x14ac:dyDescent="0.25">
      <c r="G714" s="56"/>
      <c r="H714" s="56"/>
      <c r="I714" s="56"/>
      <c r="J714" s="56"/>
      <c r="K714" s="56"/>
      <c r="L714" s="56"/>
      <c r="M714" s="56"/>
    </row>
    <row r="715" spans="7:13" x14ac:dyDescent="0.25">
      <c r="G715" s="56"/>
      <c r="H715" s="56"/>
      <c r="I715" s="56"/>
      <c r="J715" s="56"/>
      <c r="K715" s="56"/>
      <c r="L715" s="56"/>
      <c r="M715" s="56"/>
    </row>
    <row r="716" spans="7:13" x14ac:dyDescent="0.25">
      <c r="G716" s="56"/>
      <c r="H716" s="56"/>
      <c r="I716" s="56"/>
      <c r="J716" s="56"/>
      <c r="K716" s="56"/>
      <c r="L716" s="56"/>
      <c r="M716" s="56"/>
    </row>
    <row r="717" spans="7:13" x14ac:dyDescent="0.25">
      <c r="G717" s="56"/>
      <c r="H717" s="56"/>
      <c r="I717" s="56"/>
      <c r="J717" s="56"/>
      <c r="K717" s="56"/>
      <c r="L717" s="56"/>
      <c r="M717" s="56"/>
    </row>
    <row r="718" spans="7:13" x14ac:dyDescent="0.25">
      <c r="G718" s="56"/>
      <c r="H718" s="56"/>
      <c r="I718" s="56"/>
      <c r="J718" s="56"/>
      <c r="K718" s="56"/>
      <c r="L718" s="56"/>
      <c r="M718" s="56"/>
    </row>
    <row r="719" spans="7:13" x14ac:dyDescent="0.25">
      <c r="G719" s="56"/>
      <c r="H719" s="56"/>
      <c r="I719" s="56"/>
      <c r="J719" s="56"/>
      <c r="K719" s="56"/>
      <c r="L719" s="56"/>
      <c r="M719" s="56"/>
    </row>
    <row r="720" spans="7:13" x14ac:dyDescent="0.25">
      <c r="G720" s="56"/>
      <c r="H720" s="56"/>
      <c r="I720" s="56"/>
      <c r="J720" s="56"/>
      <c r="K720" s="56"/>
      <c r="L720" s="56"/>
      <c r="M720" s="56"/>
    </row>
    <row r="721" spans="7:13" x14ac:dyDescent="0.25">
      <c r="G721" s="56"/>
      <c r="H721" s="56"/>
      <c r="I721" s="56"/>
      <c r="J721" s="56"/>
      <c r="K721" s="56"/>
      <c r="L721" s="56"/>
      <c r="M721" s="56"/>
    </row>
    <row r="722" spans="7:13" x14ac:dyDescent="0.25">
      <c r="G722" s="56"/>
      <c r="H722" s="56"/>
      <c r="I722" s="56"/>
      <c r="J722" s="56"/>
      <c r="K722" s="56"/>
      <c r="L722" s="56"/>
      <c r="M722" s="56"/>
    </row>
    <row r="723" spans="7:13" x14ac:dyDescent="0.25">
      <c r="G723" s="56"/>
      <c r="H723" s="56"/>
      <c r="I723" s="56"/>
      <c r="J723" s="56"/>
      <c r="K723" s="56"/>
      <c r="L723" s="56"/>
      <c r="M723" s="56"/>
    </row>
    <row r="724" spans="7:13" x14ac:dyDescent="0.25">
      <c r="G724" s="56"/>
      <c r="H724" s="56"/>
      <c r="I724" s="56"/>
      <c r="J724" s="56"/>
      <c r="K724" s="56"/>
      <c r="L724" s="56"/>
      <c r="M724" s="56"/>
    </row>
    <row r="725" spans="7:13" x14ac:dyDescent="0.25">
      <c r="G725" s="56"/>
      <c r="H725" s="56"/>
      <c r="I725" s="56"/>
      <c r="J725" s="56"/>
      <c r="K725" s="56"/>
      <c r="L725" s="56"/>
      <c r="M725" s="56"/>
    </row>
    <row r="726" spans="7:13" x14ac:dyDescent="0.25">
      <c r="G726" s="56"/>
      <c r="H726" s="56"/>
      <c r="I726" s="56"/>
      <c r="J726" s="56"/>
      <c r="K726" s="56"/>
      <c r="L726" s="56"/>
      <c r="M726" s="56"/>
    </row>
    <row r="727" spans="7:13" x14ac:dyDescent="0.25">
      <c r="G727" s="56"/>
      <c r="H727" s="56"/>
      <c r="I727" s="56"/>
      <c r="J727" s="56"/>
      <c r="K727" s="56"/>
      <c r="L727" s="56"/>
      <c r="M727" s="56"/>
    </row>
    <row r="728" spans="7:13" x14ac:dyDescent="0.25">
      <c r="G728" s="56"/>
      <c r="H728" s="56"/>
      <c r="I728" s="56"/>
      <c r="J728" s="56"/>
      <c r="K728" s="56"/>
      <c r="L728" s="56"/>
      <c r="M728" s="56"/>
    </row>
    <row r="729" spans="7:13" x14ac:dyDescent="0.25">
      <c r="G729" s="56"/>
      <c r="H729" s="56"/>
      <c r="I729" s="56"/>
      <c r="J729" s="56"/>
      <c r="K729" s="56"/>
      <c r="L729" s="56"/>
      <c r="M729" s="56"/>
    </row>
    <row r="730" spans="7:13" x14ac:dyDescent="0.25">
      <c r="G730" s="56"/>
      <c r="H730" s="56"/>
      <c r="I730" s="56"/>
      <c r="J730" s="56"/>
      <c r="K730" s="56"/>
      <c r="L730" s="56"/>
      <c r="M730" s="56"/>
    </row>
    <row r="731" spans="7:13" x14ac:dyDescent="0.25">
      <c r="G731" s="56"/>
      <c r="H731" s="56"/>
      <c r="I731" s="56"/>
      <c r="J731" s="56"/>
      <c r="K731" s="56"/>
      <c r="L731" s="56"/>
      <c r="M731" s="56"/>
    </row>
    <row r="732" spans="7:13" x14ac:dyDescent="0.25">
      <c r="G732" s="56"/>
      <c r="H732" s="56"/>
      <c r="I732" s="56"/>
      <c r="J732" s="56"/>
      <c r="K732" s="56"/>
      <c r="L732" s="56"/>
      <c r="M732" s="56"/>
    </row>
    <row r="733" spans="7:13" x14ac:dyDescent="0.25">
      <c r="G733" s="56"/>
      <c r="H733" s="56"/>
      <c r="I733" s="56"/>
      <c r="J733" s="56"/>
      <c r="K733" s="56"/>
      <c r="L733" s="56"/>
      <c r="M733" s="56"/>
    </row>
    <row r="734" spans="7:13" x14ac:dyDescent="0.25">
      <c r="G734" s="56"/>
      <c r="H734" s="56"/>
      <c r="I734" s="56"/>
      <c r="J734" s="56"/>
      <c r="K734" s="56"/>
      <c r="L734" s="56"/>
      <c r="M734" s="56"/>
    </row>
    <row r="735" spans="7:13" x14ac:dyDescent="0.25">
      <c r="G735" s="56"/>
      <c r="H735" s="56"/>
      <c r="I735" s="56"/>
      <c r="J735" s="56"/>
      <c r="K735" s="56"/>
      <c r="L735" s="56"/>
      <c r="M735" s="56"/>
    </row>
    <row r="736" spans="7:13" x14ac:dyDescent="0.25">
      <c r="G736" s="56"/>
      <c r="H736" s="56"/>
      <c r="I736" s="56"/>
      <c r="J736" s="56"/>
      <c r="K736" s="56"/>
      <c r="L736" s="56"/>
      <c r="M736" s="56"/>
    </row>
    <row r="737" spans="7:13" x14ac:dyDescent="0.25">
      <c r="G737" s="56"/>
      <c r="H737" s="56"/>
      <c r="I737" s="56"/>
      <c r="J737" s="56"/>
      <c r="K737" s="56"/>
      <c r="L737" s="56"/>
      <c r="M737" s="56"/>
    </row>
    <row r="738" spans="7:13" x14ac:dyDescent="0.25">
      <c r="G738" s="56"/>
      <c r="H738" s="56"/>
      <c r="I738" s="56"/>
      <c r="J738" s="56"/>
      <c r="K738" s="56"/>
      <c r="L738" s="56"/>
      <c r="M738" s="56"/>
    </row>
    <row r="739" spans="7:13" x14ac:dyDescent="0.25">
      <c r="G739" s="56"/>
      <c r="H739" s="56"/>
      <c r="I739" s="56"/>
      <c r="J739" s="56"/>
      <c r="K739" s="56"/>
      <c r="L739" s="56"/>
      <c r="M739" s="56"/>
    </row>
    <row r="740" spans="7:13" x14ac:dyDescent="0.25">
      <c r="G740" s="56"/>
      <c r="H740" s="56"/>
      <c r="I740" s="56"/>
      <c r="J740" s="56"/>
      <c r="K740" s="56"/>
      <c r="L740" s="56"/>
      <c r="M740" s="56"/>
    </row>
    <row r="741" spans="7:13" x14ac:dyDescent="0.25">
      <c r="G741" s="56"/>
      <c r="H741" s="56"/>
      <c r="I741" s="56"/>
      <c r="J741" s="56"/>
      <c r="K741" s="56"/>
      <c r="L741" s="56"/>
      <c r="M741" s="56"/>
    </row>
    <row r="742" spans="7:13" x14ac:dyDescent="0.25">
      <c r="G742" s="56"/>
      <c r="H742" s="56"/>
      <c r="I742" s="56"/>
      <c r="J742" s="56"/>
      <c r="K742" s="56"/>
      <c r="L742" s="56"/>
      <c r="M742" s="56"/>
    </row>
    <row r="743" spans="7:13" x14ac:dyDescent="0.25">
      <c r="G743" s="56"/>
      <c r="H743" s="56"/>
      <c r="I743" s="56"/>
      <c r="J743" s="56"/>
      <c r="K743" s="56"/>
      <c r="L743" s="56"/>
      <c r="M743" s="56"/>
    </row>
    <row r="744" spans="7:13" x14ac:dyDescent="0.25">
      <c r="G744" s="56"/>
      <c r="H744" s="56"/>
      <c r="I744" s="56"/>
      <c r="J744" s="56"/>
      <c r="K744" s="56"/>
      <c r="L744" s="56"/>
      <c r="M744" s="56"/>
    </row>
    <row r="745" spans="7:13" x14ac:dyDescent="0.25">
      <c r="G745" s="56"/>
      <c r="H745" s="56"/>
      <c r="I745" s="56"/>
      <c r="J745" s="56"/>
      <c r="K745" s="56"/>
      <c r="L745" s="56"/>
      <c r="M745" s="56"/>
    </row>
    <row r="746" spans="7:13" x14ac:dyDescent="0.25">
      <c r="G746" s="56"/>
      <c r="H746" s="56"/>
      <c r="I746" s="56"/>
      <c r="J746" s="56"/>
      <c r="K746" s="56"/>
      <c r="L746" s="56"/>
      <c r="M746" s="56"/>
    </row>
    <row r="747" spans="7:13" x14ac:dyDescent="0.25">
      <c r="G747" s="56"/>
      <c r="H747" s="56"/>
      <c r="I747" s="56"/>
      <c r="J747" s="56"/>
      <c r="K747" s="56"/>
      <c r="L747" s="56"/>
      <c r="M747" s="56"/>
    </row>
    <row r="748" spans="7:13" x14ac:dyDescent="0.25">
      <c r="G748" s="56"/>
      <c r="H748" s="56"/>
      <c r="I748" s="56"/>
      <c r="J748" s="56"/>
      <c r="K748" s="56"/>
      <c r="L748" s="56"/>
      <c r="M748" s="56"/>
    </row>
    <row r="749" spans="7:13" x14ac:dyDescent="0.25">
      <c r="G749" s="56"/>
      <c r="H749" s="56"/>
      <c r="I749" s="56"/>
      <c r="J749" s="56"/>
      <c r="K749" s="56"/>
      <c r="L749" s="56"/>
      <c r="M749" s="56"/>
    </row>
    <row r="750" spans="7:13" x14ac:dyDescent="0.25">
      <c r="G750" s="56"/>
      <c r="H750" s="56"/>
      <c r="I750" s="56"/>
      <c r="J750" s="56"/>
      <c r="K750" s="56"/>
      <c r="L750" s="56"/>
      <c r="M750" s="56"/>
    </row>
    <row r="751" spans="7:13" x14ac:dyDescent="0.25">
      <c r="G751" s="56"/>
      <c r="H751" s="56"/>
      <c r="I751" s="56"/>
      <c r="J751" s="56"/>
      <c r="K751" s="56"/>
      <c r="L751" s="56"/>
      <c r="M751" s="56"/>
    </row>
    <row r="752" spans="7:13" x14ac:dyDescent="0.25">
      <c r="G752" s="56"/>
      <c r="H752" s="56"/>
      <c r="I752" s="56"/>
      <c r="J752" s="56"/>
      <c r="K752" s="56"/>
      <c r="L752" s="56"/>
      <c r="M752" s="56"/>
    </row>
    <row r="753" spans="7:13" x14ac:dyDescent="0.25">
      <c r="G753" s="56"/>
      <c r="H753" s="56"/>
      <c r="I753" s="56"/>
      <c r="J753" s="56"/>
      <c r="K753" s="56"/>
      <c r="L753" s="56"/>
      <c r="M753" s="56"/>
    </row>
    <row r="754" spans="7:13" x14ac:dyDescent="0.25">
      <c r="G754" s="56"/>
      <c r="H754" s="56"/>
      <c r="I754" s="56"/>
      <c r="J754" s="56"/>
      <c r="K754" s="56"/>
      <c r="L754" s="56"/>
      <c r="M754" s="56"/>
    </row>
    <row r="755" spans="7:13" x14ac:dyDescent="0.25">
      <c r="G755" s="56"/>
      <c r="H755" s="56"/>
      <c r="I755" s="56"/>
      <c r="J755" s="56"/>
      <c r="K755" s="56"/>
      <c r="L755" s="56"/>
      <c r="M755" s="56"/>
    </row>
    <row r="756" spans="7:13" x14ac:dyDescent="0.25">
      <c r="G756" s="56"/>
      <c r="H756" s="56"/>
      <c r="I756" s="56"/>
      <c r="J756" s="56"/>
      <c r="K756" s="56"/>
      <c r="L756" s="56"/>
      <c r="M756" s="56"/>
    </row>
    <row r="757" spans="7:13" x14ac:dyDescent="0.25">
      <c r="G757" s="56"/>
      <c r="H757" s="56"/>
      <c r="I757" s="56"/>
      <c r="J757" s="56"/>
      <c r="K757" s="56"/>
      <c r="L757" s="56"/>
      <c r="M757" s="56"/>
    </row>
    <row r="758" spans="7:13" x14ac:dyDescent="0.25">
      <c r="G758" s="56"/>
      <c r="H758" s="56"/>
      <c r="I758" s="56"/>
      <c r="J758" s="56"/>
      <c r="K758" s="56"/>
      <c r="L758" s="56"/>
      <c r="M758" s="56"/>
    </row>
    <row r="759" spans="7:13" x14ac:dyDescent="0.25">
      <c r="G759" s="56"/>
      <c r="H759" s="56"/>
      <c r="I759" s="56"/>
      <c r="J759" s="56"/>
      <c r="K759" s="56"/>
      <c r="L759" s="56"/>
      <c r="M759" s="56"/>
    </row>
    <row r="760" spans="7:13" x14ac:dyDescent="0.25">
      <c r="G760" s="56"/>
      <c r="H760" s="56"/>
      <c r="I760" s="56"/>
      <c r="J760" s="56"/>
      <c r="K760" s="56"/>
      <c r="L760" s="56"/>
      <c r="M760" s="56"/>
    </row>
    <row r="761" spans="7:13" x14ac:dyDescent="0.25">
      <c r="G761" s="56"/>
      <c r="H761" s="56"/>
      <c r="I761" s="56"/>
      <c r="J761" s="56"/>
      <c r="K761" s="56"/>
      <c r="L761" s="56"/>
      <c r="M761" s="56"/>
    </row>
    <row r="762" spans="7:13" x14ac:dyDescent="0.25">
      <c r="G762" s="56"/>
      <c r="H762" s="56"/>
      <c r="I762" s="56"/>
      <c r="J762" s="56"/>
      <c r="K762" s="56"/>
      <c r="L762" s="56"/>
      <c r="M762" s="56"/>
    </row>
    <row r="763" spans="7:13" x14ac:dyDescent="0.25">
      <c r="G763" s="56"/>
      <c r="H763" s="56"/>
      <c r="I763" s="56"/>
      <c r="J763" s="56"/>
      <c r="K763" s="56"/>
      <c r="L763" s="56"/>
      <c r="M763" s="56"/>
    </row>
    <row r="764" spans="7:13" x14ac:dyDescent="0.25">
      <c r="G764" s="56"/>
      <c r="H764" s="56"/>
      <c r="I764" s="56"/>
      <c r="J764" s="56"/>
      <c r="K764" s="56"/>
      <c r="L764" s="56"/>
      <c r="M764" s="56"/>
    </row>
    <row r="765" spans="7:13" x14ac:dyDescent="0.25">
      <c r="G765" s="56"/>
      <c r="H765" s="56"/>
      <c r="I765" s="56"/>
      <c r="J765" s="56"/>
      <c r="K765" s="56"/>
      <c r="L765" s="56"/>
      <c r="M765" s="56"/>
    </row>
    <row r="766" spans="7:13" x14ac:dyDescent="0.25">
      <c r="G766" s="56"/>
      <c r="H766" s="56"/>
      <c r="I766" s="56"/>
      <c r="J766" s="56"/>
      <c r="K766" s="56"/>
      <c r="L766" s="56"/>
      <c r="M766" s="56"/>
    </row>
    <row r="767" spans="7:13" x14ac:dyDescent="0.25">
      <c r="G767" s="56"/>
      <c r="H767" s="56"/>
      <c r="I767" s="56"/>
      <c r="J767" s="56"/>
      <c r="K767" s="56"/>
      <c r="L767" s="56"/>
      <c r="M767" s="56"/>
    </row>
    <row r="768" spans="7:13" x14ac:dyDescent="0.25">
      <c r="G768" s="56"/>
      <c r="H768" s="56"/>
      <c r="I768" s="56"/>
      <c r="J768" s="56"/>
      <c r="K768" s="56"/>
      <c r="L768" s="56"/>
      <c r="M768" s="56"/>
    </row>
    <row r="769" spans="7:13" x14ac:dyDescent="0.25">
      <c r="G769" s="56"/>
      <c r="H769" s="56"/>
      <c r="I769" s="56"/>
      <c r="J769" s="56"/>
      <c r="K769" s="56"/>
      <c r="L769" s="56"/>
      <c r="M769" s="56"/>
    </row>
    <row r="770" spans="7:13" x14ac:dyDescent="0.25">
      <c r="G770" s="56"/>
      <c r="H770" s="56"/>
      <c r="I770" s="56"/>
      <c r="J770" s="56"/>
      <c r="K770" s="56"/>
      <c r="L770" s="56"/>
      <c r="M770" s="56"/>
    </row>
    <row r="771" spans="7:13" x14ac:dyDescent="0.25">
      <c r="G771" s="56"/>
      <c r="H771" s="56"/>
      <c r="I771" s="56"/>
      <c r="J771" s="56"/>
      <c r="K771" s="56"/>
      <c r="L771" s="56"/>
      <c r="M771" s="56"/>
    </row>
    <row r="772" spans="7:13" x14ac:dyDescent="0.25">
      <c r="G772" s="56"/>
      <c r="H772" s="56"/>
      <c r="I772" s="56"/>
      <c r="J772" s="56"/>
      <c r="K772" s="56"/>
      <c r="L772" s="56"/>
      <c r="M772" s="56"/>
    </row>
    <row r="773" spans="7:13" x14ac:dyDescent="0.25">
      <c r="G773" s="56"/>
      <c r="H773" s="56"/>
      <c r="I773" s="56"/>
      <c r="J773" s="56"/>
      <c r="K773" s="56"/>
      <c r="L773" s="56"/>
      <c r="M773" s="56"/>
    </row>
    <row r="774" spans="7:13" x14ac:dyDescent="0.25">
      <c r="G774" s="56"/>
      <c r="H774" s="56"/>
      <c r="I774" s="56"/>
      <c r="J774" s="56"/>
      <c r="K774" s="56"/>
      <c r="L774" s="56"/>
      <c r="M774" s="56"/>
    </row>
    <row r="775" spans="7:13" x14ac:dyDescent="0.25">
      <c r="G775" s="56"/>
      <c r="H775" s="56"/>
      <c r="I775" s="56"/>
      <c r="J775" s="56"/>
      <c r="K775" s="56"/>
      <c r="L775" s="56"/>
      <c r="M775" s="56"/>
    </row>
    <row r="776" spans="7:13" x14ac:dyDescent="0.25">
      <c r="G776" s="56"/>
      <c r="H776" s="56"/>
      <c r="I776" s="56"/>
      <c r="J776" s="56"/>
      <c r="K776" s="56"/>
      <c r="L776" s="56"/>
      <c r="M776" s="56"/>
    </row>
    <row r="777" spans="7:13" x14ac:dyDescent="0.25">
      <c r="G777" s="56"/>
      <c r="H777" s="56"/>
      <c r="I777" s="56"/>
      <c r="J777" s="56"/>
      <c r="K777" s="56"/>
      <c r="L777" s="56"/>
      <c r="M777" s="56"/>
    </row>
    <row r="778" spans="7:13" x14ac:dyDescent="0.25">
      <c r="G778" s="56"/>
      <c r="H778" s="56"/>
      <c r="I778" s="56"/>
      <c r="J778" s="56"/>
      <c r="K778" s="56"/>
      <c r="L778" s="56"/>
      <c r="M778" s="56"/>
    </row>
    <row r="779" spans="7:13" x14ac:dyDescent="0.25">
      <c r="G779" s="56"/>
      <c r="H779" s="56"/>
      <c r="I779" s="56"/>
      <c r="J779" s="56"/>
      <c r="K779" s="56"/>
      <c r="L779" s="56"/>
      <c r="M779" s="56"/>
    </row>
    <row r="780" spans="7:13" x14ac:dyDescent="0.25">
      <c r="G780" s="56"/>
      <c r="H780" s="56"/>
      <c r="I780" s="56"/>
      <c r="J780" s="56"/>
      <c r="K780" s="56"/>
      <c r="L780" s="56"/>
      <c r="M780" s="56"/>
    </row>
    <row r="781" spans="7:13" x14ac:dyDescent="0.25">
      <c r="G781" s="56"/>
      <c r="H781" s="56"/>
      <c r="I781" s="56"/>
      <c r="J781" s="56"/>
      <c r="K781" s="56"/>
      <c r="L781" s="56"/>
      <c r="M781" s="56"/>
    </row>
    <row r="782" spans="7:13" x14ac:dyDescent="0.25">
      <c r="G782" s="56"/>
      <c r="H782" s="56"/>
      <c r="I782" s="56"/>
      <c r="J782" s="56"/>
      <c r="K782" s="56"/>
      <c r="L782" s="56"/>
      <c r="M782" s="56"/>
    </row>
    <row r="783" spans="7:13" x14ac:dyDescent="0.25">
      <c r="G783" s="56"/>
      <c r="H783" s="56"/>
      <c r="I783" s="56"/>
      <c r="J783" s="56"/>
      <c r="K783" s="56"/>
      <c r="L783" s="56"/>
      <c r="M783" s="56"/>
    </row>
    <row r="784" spans="7:13" x14ac:dyDescent="0.25">
      <c r="G784" s="56"/>
      <c r="H784" s="56"/>
      <c r="I784" s="56"/>
      <c r="J784" s="56"/>
      <c r="K784" s="56"/>
      <c r="L784" s="56"/>
      <c r="M784" s="56"/>
    </row>
    <row r="785" spans="7:13" x14ac:dyDescent="0.25">
      <c r="G785" s="56"/>
      <c r="H785" s="56"/>
      <c r="I785" s="56"/>
      <c r="J785" s="56"/>
      <c r="K785" s="56"/>
      <c r="L785" s="56"/>
      <c r="M785" s="56"/>
    </row>
    <row r="786" spans="7:13" x14ac:dyDescent="0.25">
      <c r="G786" s="56"/>
      <c r="H786" s="56"/>
      <c r="I786" s="56"/>
      <c r="J786" s="56"/>
      <c r="K786" s="56"/>
      <c r="L786" s="56"/>
      <c r="M786" s="56"/>
    </row>
    <row r="787" spans="7:13" x14ac:dyDescent="0.25">
      <c r="G787" s="56"/>
      <c r="H787" s="56"/>
      <c r="I787" s="56"/>
      <c r="J787" s="56"/>
      <c r="K787" s="56"/>
      <c r="L787" s="56"/>
      <c r="M787" s="56"/>
    </row>
    <row r="788" spans="7:13" x14ac:dyDescent="0.25">
      <c r="G788" s="56"/>
      <c r="H788" s="56"/>
      <c r="I788" s="56"/>
      <c r="J788" s="56"/>
      <c r="K788" s="56"/>
      <c r="L788" s="56"/>
      <c r="M788" s="56"/>
    </row>
    <row r="789" spans="7:13" x14ac:dyDescent="0.25">
      <c r="G789" s="56"/>
      <c r="H789" s="56"/>
      <c r="I789" s="56"/>
      <c r="J789" s="56"/>
      <c r="K789" s="56"/>
      <c r="L789" s="56"/>
      <c r="M789" s="56"/>
    </row>
    <row r="790" spans="7:13" x14ac:dyDescent="0.25">
      <c r="G790" s="56"/>
      <c r="H790" s="56"/>
      <c r="I790" s="56"/>
      <c r="J790" s="56"/>
      <c r="K790" s="56"/>
      <c r="L790" s="56"/>
      <c r="M790" s="56"/>
    </row>
    <row r="791" spans="7:13" x14ac:dyDescent="0.25">
      <c r="G791" s="56"/>
      <c r="H791" s="56"/>
      <c r="I791" s="56"/>
      <c r="J791" s="56"/>
      <c r="K791" s="56"/>
      <c r="L791" s="56"/>
      <c r="M791" s="56"/>
    </row>
    <row r="792" spans="7:13" x14ac:dyDescent="0.25">
      <c r="G792" s="56"/>
      <c r="H792" s="56"/>
      <c r="I792" s="56"/>
      <c r="J792" s="56"/>
      <c r="K792" s="56"/>
      <c r="L792" s="56"/>
      <c r="M792" s="56"/>
    </row>
    <row r="793" spans="7:13" x14ac:dyDescent="0.25">
      <c r="G793" s="56"/>
      <c r="H793" s="56"/>
      <c r="I793" s="56"/>
      <c r="J793" s="56"/>
      <c r="K793" s="56"/>
      <c r="L793" s="56"/>
      <c r="M793" s="56"/>
    </row>
    <row r="794" spans="7:13" x14ac:dyDescent="0.25">
      <c r="G794" s="56"/>
      <c r="H794" s="56"/>
      <c r="I794" s="56"/>
      <c r="J794" s="56"/>
      <c r="K794" s="56"/>
      <c r="L794" s="56"/>
      <c r="M794" s="56"/>
    </row>
    <row r="795" spans="7:13" x14ac:dyDescent="0.25">
      <c r="G795" s="56"/>
      <c r="H795" s="56"/>
      <c r="I795" s="56"/>
      <c r="J795" s="56"/>
      <c r="K795" s="56"/>
      <c r="L795" s="56"/>
      <c r="M795" s="56"/>
    </row>
    <row r="796" spans="7:13" x14ac:dyDescent="0.25">
      <c r="G796" s="56"/>
      <c r="H796" s="56"/>
      <c r="I796" s="56"/>
      <c r="J796" s="56"/>
      <c r="K796" s="56"/>
      <c r="L796" s="56"/>
      <c r="M796" s="56"/>
    </row>
    <row r="797" spans="7:13" x14ac:dyDescent="0.25">
      <c r="G797" s="56"/>
      <c r="H797" s="56"/>
      <c r="I797" s="56"/>
      <c r="J797" s="56"/>
      <c r="K797" s="56"/>
      <c r="L797" s="56"/>
      <c r="M797" s="56"/>
    </row>
    <row r="798" spans="7:13" x14ac:dyDescent="0.25">
      <c r="G798" s="56"/>
      <c r="H798" s="56"/>
      <c r="I798" s="56"/>
      <c r="J798" s="56"/>
      <c r="K798" s="56"/>
      <c r="L798" s="56"/>
      <c r="M798" s="56"/>
    </row>
    <row r="799" spans="7:13" x14ac:dyDescent="0.25">
      <c r="G799" s="56"/>
      <c r="H799" s="56"/>
      <c r="I799" s="56"/>
      <c r="J799" s="56"/>
      <c r="K799" s="56"/>
      <c r="L799" s="56"/>
      <c r="M799" s="56"/>
    </row>
    <row r="800" spans="7:13" x14ac:dyDescent="0.25">
      <c r="G800" s="56"/>
      <c r="H800" s="56"/>
      <c r="I800" s="56"/>
      <c r="J800" s="56"/>
      <c r="K800" s="56"/>
      <c r="L800" s="56"/>
      <c r="M800" s="56"/>
    </row>
    <row r="801" spans="7:13" x14ac:dyDescent="0.25">
      <c r="G801" s="56"/>
      <c r="H801" s="56"/>
      <c r="I801" s="56"/>
      <c r="J801" s="56"/>
      <c r="K801" s="56"/>
      <c r="L801" s="56"/>
      <c r="M801" s="56"/>
    </row>
    <row r="802" spans="7:13" x14ac:dyDescent="0.25">
      <c r="G802" s="56"/>
      <c r="H802" s="56"/>
      <c r="I802" s="56"/>
      <c r="J802" s="56"/>
      <c r="K802" s="56"/>
      <c r="L802" s="56"/>
      <c r="M802" s="56"/>
    </row>
    <row r="803" spans="7:13" x14ac:dyDescent="0.25">
      <c r="G803" s="56"/>
      <c r="H803" s="56"/>
      <c r="I803" s="56"/>
      <c r="J803" s="56"/>
      <c r="K803" s="56"/>
      <c r="L803" s="56"/>
      <c r="M803" s="56"/>
    </row>
    <row r="804" spans="7:13" x14ac:dyDescent="0.25">
      <c r="G804" s="56"/>
      <c r="H804" s="56"/>
      <c r="I804" s="56"/>
      <c r="J804" s="56"/>
      <c r="K804" s="56"/>
      <c r="L804" s="56"/>
      <c r="M804" s="56"/>
    </row>
    <row r="805" spans="7:13" x14ac:dyDescent="0.25">
      <c r="G805" s="56"/>
      <c r="H805" s="56"/>
      <c r="I805" s="56"/>
      <c r="J805" s="56"/>
      <c r="K805" s="56"/>
      <c r="L805" s="56"/>
      <c r="M805" s="56"/>
    </row>
    <row r="806" spans="7:13" x14ac:dyDescent="0.25">
      <c r="G806" s="56"/>
      <c r="H806" s="56"/>
      <c r="I806" s="56"/>
      <c r="J806" s="56"/>
      <c r="K806" s="56"/>
      <c r="L806" s="56"/>
      <c r="M806" s="56"/>
    </row>
    <row r="807" spans="7:13" x14ac:dyDescent="0.25">
      <c r="G807" s="56"/>
      <c r="H807" s="56"/>
      <c r="I807" s="56"/>
      <c r="J807" s="56"/>
      <c r="K807" s="56"/>
      <c r="L807" s="56"/>
      <c r="M807" s="56"/>
    </row>
    <row r="808" spans="7:13" x14ac:dyDescent="0.25">
      <c r="G808" s="56"/>
      <c r="H808" s="56"/>
      <c r="I808" s="56"/>
      <c r="J808" s="56"/>
      <c r="K808" s="56"/>
      <c r="L808" s="56"/>
      <c r="M808" s="56"/>
    </row>
    <row r="809" spans="7:13" x14ac:dyDescent="0.25">
      <c r="G809" s="56"/>
      <c r="H809" s="56"/>
      <c r="I809" s="56"/>
      <c r="J809" s="56"/>
      <c r="K809" s="56"/>
      <c r="L809" s="56"/>
      <c r="M809" s="56"/>
    </row>
    <row r="810" spans="7:13" x14ac:dyDescent="0.25">
      <c r="G810" s="56"/>
      <c r="H810" s="56"/>
      <c r="I810" s="56"/>
      <c r="J810" s="56"/>
      <c r="K810" s="56"/>
      <c r="L810" s="56"/>
      <c r="M810" s="56"/>
    </row>
    <row r="811" spans="7:13" x14ac:dyDescent="0.25">
      <c r="G811" s="56"/>
      <c r="H811" s="56"/>
      <c r="I811" s="56"/>
      <c r="J811" s="56"/>
      <c r="K811" s="56"/>
      <c r="L811" s="56"/>
      <c r="M811" s="56"/>
    </row>
    <row r="812" spans="7:13" x14ac:dyDescent="0.25">
      <c r="G812" s="56"/>
      <c r="H812" s="56"/>
      <c r="I812" s="56"/>
      <c r="J812" s="56"/>
      <c r="K812" s="56"/>
      <c r="L812" s="56"/>
      <c r="M812" s="56"/>
    </row>
    <row r="813" spans="7:13" x14ac:dyDescent="0.25">
      <c r="G813" s="56"/>
      <c r="H813" s="56"/>
      <c r="I813" s="56"/>
      <c r="J813" s="56"/>
      <c r="K813" s="56"/>
      <c r="L813" s="56"/>
      <c r="M813" s="56"/>
    </row>
    <row r="814" spans="7:13" x14ac:dyDescent="0.25">
      <c r="G814" s="56"/>
      <c r="H814" s="56"/>
      <c r="I814" s="56"/>
      <c r="J814" s="56"/>
      <c r="K814" s="56"/>
      <c r="L814" s="56"/>
      <c r="M814" s="56"/>
    </row>
    <row r="815" spans="7:13" x14ac:dyDescent="0.25">
      <c r="G815" s="56"/>
      <c r="H815" s="56"/>
      <c r="I815" s="56"/>
      <c r="J815" s="56"/>
      <c r="K815" s="56"/>
      <c r="L815" s="56"/>
      <c r="M815" s="56"/>
    </row>
    <row r="816" spans="7:13" x14ac:dyDescent="0.25">
      <c r="G816" s="56"/>
      <c r="H816" s="56"/>
      <c r="I816" s="56"/>
      <c r="J816" s="56"/>
      <c r="K816" s="56"/>
      <c r="L816" s="56"/>
      <c r="M816" s="56"/>
    </row>
    <row r="817" spans="7:13" x14ac:dyDescent="0.25">
      <c r="G817" s="56"/>
      <c r="H817" s="56"/>
      <c r="I817" s="56"/>
      <c r="J817" s="56"/>
      <c r="K817" s="56"/>
      <c r="L817" s="56"/>
      <c r="M817" s="56"/>
    </row>
    <row r="818" spans="7:13" x14ac:dyDescent="0.25">
      <c r="G818" s="56"/>
      <c r="H818" s="56"/>
      <c r="I818" s="56"/>
      <c r="J818" s="56"/>
      <c r="K818" s="56"/>
      <c r="L818" s="56"/>
      <c r="M818" s="56"/>
    </row>
    <row r="819" spans="7:13" x14ac:dyDescent="0.25">
      <c r="G819" s="56"/>
      <c r="H819" s="56"/>
      <c r="I819" s="56"/>
      <c r="J819" s="56"/>
      <c r="K819" s="56"/>
      <c r="L819" s="56"/>
      <c r="M819" s="56"/>
    </row>
    <row r="820" spans="7:13" x14ac:dyDescent="0.25">
      <c r="G820" s="56"/>
      <c r="H820" s="56"/>
      <c r="I820" s="56"/>
      <c r="J820" s="56"/>
      <c r="K820" s="56"/>
      <c r="L820" s="56"/>
      <c r="M820" s="56"/>
    </row>
    <row r="821" spans="7:13" x14ac:dyDescent="0.25">
      <c r="G821" s="56"/>
      <c r="H821" s="56"/>
      <c r="I821" s="56"/>
      <c r="J821" s="56"/>
      <c r="K821" s="56"/>
      <c r="L821" s="56"/>
      <c r="M821" s="56"/>
    </row>
    <row r="822" spans="7:13" x14ac:dyDescent="0.25">
      <c r="G822" s="56"/>
      <c r="H822" s="56"/>
      <c r="I822" s="56"/>
      <c r="J822" s="56"/>
      <c r="K822" s="56"/>
      <c r="L822" s="56"/>
      <c r="M822" s="56"/>
    </row>
    <row r="823" spans="7:13" x14ac:dyDescent="0.25">
      <c r="G823" s="56"/>
      <c r="H823" s="56"/>
      <c r="I823" s="56"/>
      <c r="J823" s="56"/>
      <c r="K823" s="56"/>
      <c r="L823" s="56"/>
      <c r="M823" s="56"/>
    </row>
    <row r="824" spans="7:13" x14ac:dyDescent="0.25">
      <c r="G824" s="56"/>
      <c r="H824" s="56"/>
      <c r="I824" s="56"/>
      <c r="J824" s="56"/>
      <c r="K824" s="56"/>
      <c r="L824" s="56"/>
      <c r="M824" s="56"/>
    </row>
    <row r="825" spans="7:13" x14ac:dyDescent="0.25">
      <c r="G825" s="56"/>
      <c r="H825" s="56"/>
      <c r="I825" s="56"/>
      <c r="J825" s="56"/>
      <c r="K825" s="56"/>
      <c r="L825" s="56"/>
      <c r="M825" s="56"/>
    </row>
    <row r="826" spans="7:13" x14ac:dyDescent="0.25">
      <c r="G826" s="56"/>
      <c r="H826" s="56"/>
      <c r="I826" s="56"/>
      <c r="J826" s="56"/>
      <c r="K826" s="56"/>
      <c r="L826" s="56"/>
      <c r="M826" s="56"/>
    </row>
    <row r="827" spans="7:13" x14ac:dyDescent="0.25">
      <c r="G827" s="56"/>
      <c r="H827" s="56"/>
      <c r="I827" s="56"/>
      <c r="J827" s="56"/>
      <c r="K827" s="56"/>
      <c r="L827" s="56"/>
      <c r="M827" s="56"/>
    </row>
    <row r="828" spans="7:13" x14ac:dyDescent="0.25">
      <c r="G828" s="56"/>
      <c r="H828" s="56"/>
      <c r="I828" s="56"/>
      <c r="J828" s="56"/>
      <c r="K828" s="56"/>
      <c r="L828" s="56"/>
      <c r="M828" s="56"/>
    </row>
    <row r="829" spans="7:13" x14ac:dyDescent="0.25">
      <c r="G829" s="56"/>
      <c r="H829" s="56"/>
      <c r="I829" s="56"/>
      <c r="J829" s="56"/>
      <c r="K829" s="56"/>
      <c r="L829" s="56"/>
      <c r="M829" s="56"/>
    </row>
    <row r="830" spans="7:13" x14ac:dyDescent="0.25">
      <c r="G830" s="56"/>
      <c r="H830" s="56"/>
      <c r="I830" s="56"/>
      <c r="J830" s="56"/>
      <c r="K830" s="56"/>
      <c r="L830" s="56"/>
      <c r="M830" s="56"/>
    </row>
    <row r="831" spans="7:13" x14ac:dyDescent="0.25">
      <c r="G831" s="56"/>
      <c r="H831" s="56"/>
      <c r="I831" s="56"/>
      <c r="J831" s="56"/>
      <c r="K831" s="56"/>
      <c r="L831" s="56"/>
      <c r="M831" s="56"/>
    </row>
    <row r="832" spans="7:13" x14ac:dyDescent="0.25">
      <c r="G832" s="56"/>
      <c r="H832" s="56"/>
      <c r="I832" s="56"/>
      <c r="J832" s="56"/>
      <c r="K832" s="56"/>
      <c r="L832" s="56"/>
      <c r="M832" s="56"/>
    </row>
    <row r="833" spans="7:13" x14ac:dyDescent="0.25">
      <c r="G833" s="56"/>
      <c r="H833" s="56"/>
      <c r="I833" s="56"/>
      <c r="J833" s="56"/>
      <c r="K833" s="56"/>
      <c r="L833" s="56"/>
      <c r="M833" s="56"/>
    </row>
    <row r="834" spans="7:13" x14ac:dyDescent="0.25">
      <c r="G834" s="56"/>
      <c r="H834" s="56"/>
      <c r="I834" s="56"/>
      <c r="J834" s="56"/>
      <c r="K834" s="56"/>
      <c r="L834" s="56"/>
      <c r="M834" s="56"/>
    </row>
    <row r="835" spans="7:13" x14ac:dyDescent="0.25">
      <c r="G835" s="56"/>
      <c r="H835" s="56"/>
      <c r="I835" s="56"/>
      <c r="J835" s="56"/>
      <c r="K835" s="56"/>
      <c r="L835" s="56"/>
      <c r="M835" s="56"/>
    </row>
    <row r="836" spans="7:13" x14ac:dyDescent="0.25">
      <c r="G836" s="56"/>
      <c r="H836" s="56"/>
      <c r="I836" s="56"/>
      <c r="J836" s="56"/>
      <c r="K836" s="56"/>
      <c r="L836" s="56"/>
      <c r="M836" s="56"/>
    </row>
    <row r="837" spans="7:13" x14ac:dyDescent="0.25">
      <c r="G837" s="56"/>
      <c r="H837" s="56"/>
      <c r="I837" s="56"/>
      <c r="J837" s="56"/>
      <c r="K837" s="56"/>
      <c r="L837" s="56"/>
      <c r="M837" s="56"/>
    </row>
    <row r="838" spans="7:13" x14ac:dyDescent="0.25">
      <c r="G838" s="56"/>
      <c r="H838" s="56"/>
      <c r="I838" s="56"/>
      <c r="J838" s="56"/>
      <c r="K838" s="56"/>
      <c r="L838" s="56"/>
      <c r="M838" s="56"/>
    </row>
    <row r="839" spans="7:13" x14ac:dyDescent="0.25">
      <c r="G839" s="56"/>
      <c r="H839" s="56"/>
      <c r="I839" s="56"/>
      <c r="J839" s="56"/>
      <c r="K839" s="56"/>
      <c r="L839" s="56"/>
      <c r="M839" s="56"/>
    </row>
    <row r="840" spans="7:13" x14ac:dyDescent="0.25">
      <c r="G840" s="56"/>
      <c r="H840" s="56"/>
      <c r="I840" s="56"/>
      <c r="J840" s="56"/>
      <c r="K840" s="56"/>
      <c r="L840" s="56"/>
      <c r="M840" s="56"/>
    </row>
    <row r="841" spans="7:13" x14ac:dyDescent="0.25">
      <c r="G841" s="56"/>
      <c r="H841" s="56"/>
      <c r="I841" s="56"/>
      <c r="J841" s="56"/>
      <c r="K841" s="56"/>
      <c r="L841" s="56"/>
      <c r="M841" s="56"/>
    </row>
    <row r="842" spans="7:13" x14ac:dyDescent="0.25">
      <c r="G842" s="56"/>
      <c r="H842" s="56"/>
      <c r="I842" s="56"/>
      <c r="J842" s="56"/>
      <c r="K842" s="56"/>
      <c r="L842" s="56"/>
      <c r="M842" s="56"/>
    </row>
    <row r="843" spans="7:13" x14ac:dyDescent="0.25">
      <c r="G843" s="56"/>
      <c r="H843" s="56"/>
      <c r="I843" s="56"/>
      <c r="J843" s="56"/>
      <c r="K843" s="56"/>
      <c r="L843" s="56"/>
      <c r="M843" s="56"/>
    </row>
    <row r="844" spans="7:13" x14ac:dyDescent="0.25">
      <c r="G844" s="56"/>
      <c r="H844" s="56"/>
      <c r="I844" s="56"/>
      <c r="J844" s="56"/>
      <c r="K844" s="56"/>
      <c r="L844" s="56"/>
      <c r="M844" s="56"/>
    </row>
    <row r="845" spans="7:13" x14ac:dyDescent="0.25">
      <c r="G845" s="56"/>
      <c r="H845" s="56"/>
      <c r="I845" s="56"/>
      <c r="J845" s="56"/>
      <c r="K845" s="56"/>
      <c r="L845" s="56"/>
      <c r="M845" s="56"/>
    </row>
    <row r="846" spans="7:13" x14ac:dyDescent="0.25">
      <c r="G846" s="56"/>
      <c r="H846" s="56"/>
      <c r="I846" s="56"/>
      <c r="J846" s="56"/>
      <c r="K846" s="56"/>
      <c r="L846" s="56"/>
      <c r="M846" s="56"/>
    </row>
    <row r="847" spans="7:13" x14ac:dyDescent="0.25">
      <c r="G847" s="56"/>
      <c r="H847" s="56"/>
      <c r="I847" s="56"/>
      <c r="J847" s="56"/>
      <c r="K847" s="56"/>
      <c r="L847" s="56"/>
      <c r="M847" s="56"/>
    </row>
    <row r="848" spans="7:13" x14ac:dyDescent="0.25">
      <c r="G848" s="56"/>
      <c r="H848" s="56"/>
      <c r="I848" s="56"/>
      <c r="J848" s="56"/>
      <c r="K848" s="56"/>
      <c r="L848" s="56"/>
      <c r="M848" s="56"/>
    </row>
    <row r="849" spans="7:13" x14ac:dyDescent="0.25">
      <c r="G849" s="56"/>
      <c r="H849" s="56"/>
      <c r="I849" s="56"/>
      <c r="J849" s="56"/>
      <c r="K849" s="56"/>
      <c r="L849" s="56"/>
      <c r="M849" s="56"/>
    </row>
    <row r="850" spans="7:13" x14ac:dyDescent="0.25">
      <c r="G850" s="56"/>
      <c r="H850" s="56"/>
      <c r="I850" s="56"/>
      <c r="J850" s="56"/>
      <c r="K850" s="56"/>
      <c r="L850" s="56"/>
      <c r="M850" s="56"/>
    </row>
    <row r="851" spans="7:13" x14ac:dyDescent="0.25">
      <c r="G851" s="56"/>
      <c r="H851" s="56"/>
      <c r="I851" s="56"/>
      <c r="J851" s="56"/>
      <c r="K851" s="56"/>
      <c r="L851" s="56"/>
      <c r="M851" s="56"/>
    </row>
    <row r="852" spans="7:13" x14ac:dyDescent="0.25">
      <c r="G852" s="56"/>
      <c r="H852" s="56"/>
      <c r="I852" s="56"/>
      <c r="J852" s="56"/>
      <c r="K852" s="56"/>
      <c r="L852" s="56"/>
      <c r="M852" s="56"/>
    </row>
    <row r="853" spans="7:13" x14ac:dyDescent="0.25">
      <c r="G853" s="56"/>
      <c r="H853" s="56"/>
      <c r="I853" s="56"/>
      <c r="J853" s="56"/>
      <c r="K853" s="56"/>
      <c r="L853" s="56"/>
      <c r="M853" s="56"/>
    </row>
    <row r="854" spans="7:13" x14ac:dyDescent="0.25">
      <c r="G854" s="56"/>
      <c r="H854" s="56"/>
      <c r="I854" s="56"/>
      <c r="J854" s="56"/>
      <c r="K854" s="56"/>
      <c r="L854" s="56"/>
      <c r="M854" s="56"/>
    </row>
    <row r="855" spans="7:13" x14ac:dyDescent="0.25">
      <c r="G855" s="56"/>
      <c r="H855" s="56"/>
      <c r="I855" s="56"/>
      <c r="J855" s="56"/>
      <c r="K855" s="56"/>
      <c r="L855" s="56"/>
      <c r="M855" s="56"/>
    </row>
    <row r="856" spans="7:13" x14ac:dyDescent="0.25">
      <c r="G856" s="56"/>
      <c r="H856" s="56"/>
      <c r="I856" s="56"/>
      <c r="J856" s="56"/>
      <c r="K856" s="56"/>
      <c r="L856" s="56"/>
      <c r="M856" s="56"/>
    </row>
    <row r="857" spans="7:13" x14ac:dyDescent="0.25">
      <c r="G857" s="56"/>
      <c r="H857" s="56"/>
      <c r="I857" s="56"/>
      <c r="J857" s="56"/>
      <c r="K857" s="56"/>
      <c r="L857" s="56"/>
      <c r="M857" s="56"/>
    </row>
    <row r="858" spans="7:13" x14ac:dyDescent="0.25">
      <c r="G858" s="56"/>
      <c r="H858" s="56"/>
      <c r="I858" s="56"/>
      <c r="J858" s="56"/>
      <c r="K858" s="56"/>
      <c r="L858" s="56"/>
      <c r="M858" s="56"/>
    </row>
    <row r="859" spans="7:13" x14ac:dyDescent="0.25">
      <c r="G859" s="56"/>
      <c r="H859" s="56"/>
      <c r="I859" s="56"/>
      <c r="J859" s="56"/>
      <c r="K859" s="56"/>
      <c r="L859" s="56"/>
      <c r="M859" s="56"/>
    </row>
    <row r="860" spans="7:13" x14ac:dyDescent="0.25">
      <c r="G860" s="56"/>
      <c r="H860" s="56"/>
      <c r="I860" s="56"/>
      <c r="J860" s="56"/>
      <c r="K860" s="56"/>
      <c r="L860" s="56"/>
      <c r="M860" s="56"/>
    </row>
    <row r="861" spans="7:13" x14ac:dyDescent="0.25">
      <c r="G861" s="56"/>
      <c r="H861" s="56"/>
      <c r="I861" s="56"/>
      <c r="J861" s="56"/>
      <c r="K861" s="56"/>
      <c r="L861" s="56"/>
      <c r="M861" s="56"/>
    </row>
    <row r="862" spans="7:13" x14ac:dyDescent="0.25">
      <c r="G862" s="56"/>
      <c r="H862" s="56"/>
      <c r="I862" s="56"/>
      <c r="J862" s="56"/>
      <c r="K862" s="56"/>
      <c r="L862" s="56"/>
      <c r="M862" s="56"/>
    </row>
    <row r="863" spans="7:13" x14ac:dyDescent="0.25">
      <c r="G863" s="56"/>
      <c r="H863" s="56"/>
      <c r="I863" s="56"/>
      <c r="J863" s="56"/>
      <c r="K863" s="56"/>
      <c r="L863" s="56"/>
      <c r="M863" s="56"/>
    </row>
    <row r="864" spans="7:13" x14ac:dyDescent="0.25">
      <c r="G864" s="56"/>
      <c r="H864" s="56"/>
      <c r="I864" s="56"/>
      <c r="J864" s="56"/>
      <c r="K864" s="56"/>
      <c r="L864" s="56"/>
      <c r="M864" s="56"/>
    </row>
    <row r="865" spans="7:13" x14ac:dyDescent="0.25">
      <c r="G865" s="56"/>
      <c r="H865" s="56"/>
      <c r="I865" s="56"/>
      <c r="J865" s="56"/>
      <c r="K865" s="56"/>
      <c r="L865" s="56"/>
      <c r="M865" s="56"/>
    </row>
    <row r="866" spans="7:13" x14ac:dyDescent="0.25">
      <c r="G866" s="56"/>
      <c r="H866" s="56"/>
      <c r="I866" s="56"/>
      <c r="J866" s="56"/>
      <c r="K866" s="56"/>
      <c r="L866" s="56"/>
      <c r="M866" s="56"/>
    </row>
    <row r="867" spans="7:13" x14ac:dyDescent="0.25">
      <c r="G867" s="56"/>
      <c r="H867" s="56"/>
      <c r="I867" s="56"/>
      <c r="J867" s="56"/>
      <c r="K867" s="56"/>
      <c r="L867" s="56"/>
      <c r="M867" s="56"/>
    </row>
    <row r="868" spans="7:13" x14ac:dyDescent="0.25">
      <c r="G868" s="56"/>
      <c r="H868" s="56"/>
      <c r="I868" s="56"/>
      <c r="J868" s="56"/>
      <c r="K868" s="56"/>
      <c r="L868" s="56"/>
      <c r="M868" s="56"/>
    </row>
    <row r="869" spans="7:13" x14ac:dyDescent="0.25">
      <c r="G869" s="56"/>
      <c r="H869" s="56"/>
      <c r="I869" s="56"/>
      <c r="J869" s="56"/>
      <c r="K869" s="56"/>
      <c r="L869" s="56"/>
      <c r="M869" s="56"/>
    </row>
    <row r="870" spans="7:13" x14ac:dyDescent="0.25">
      <c r="G870" s="56"/>
      <c r="H870" s="56"/>
      <c r="I870" s="56"/>
      <c r="J870" s="56"/>
      <c r="K870" s="56"/>
      <c r="L870" s="56"/>
      <c r="M870" s="56"/>
    </row>
    <row r="871" spans="7:13" x14ac:dyDescent="0.25">
      <c r="G871" s="56"/>
      <c r="H871" s="56"/>
      <c r="I871" s="56"/>
      <c r="J871" s="56"/>
      <c r="K871" s="56"/>
      <c r="L871" s="56"/>
      <c r="M871" s="56"/>
    </row>
    <row r="872" spans="7:13" x14ac:dyDescent="0.25">
      <c r="G872" s="56"/>
      <c r="H872" s="56"/>
      <c r="I872" s="56"/>
      <c r="J872" s="56"/>
      <c r="K872" s="56"/>
      <c r="L872" s="56"/>
      <c r="M872" s="56"/>
    </row>
    <row r="873" spans="7:13" x14ac:dyDescent="0.25">
      <c r="G873" s="56"/>
      <c r="H873" s="56"/>
      <c r="I873" s="56"/>
      <c r="J873" s="56"/>
      <c r="K873" s="56"/>
      <c r="L873" s="56"/>
      <c r="M873" s="56"/>
    </row>
    <row r="874" spans="7:13" x14ac:dyDescent="0.25">
      <c r="G874" s="56"/>
      <c r="H874" s="56"/>
      <c r="I874" s="56"/>
      <c r="J874" s="56"/>
      <c r="K874" s="56"/>
      <c r="L874" s="56"/>
      <c r="M874" s="56"/>
    </row>
    <row r="875" spans="7:13" x14ac:dyDescent="0.25">
      <c r="G875" s="56"/>
      <c r="H875" s="56"/>
      <c r="I875" s="56"/>
      <c r="J875" s="56"/>
      <c r="K875" s="56"/>
      <c r="L875" s="56"/>
      <c r="M875" s="56"/>
    </row>
    <row r="876" spans="7:13" x14ac:dyDescent="0.25">
      <c r="G876" s="56"/>
      <c r="H876" s="56"/>
      <c r="I876" s="56"/>
      <c r="J876" s="56"/>
      <c r="K876" s="56"/>
      <c r="L876" s="56"/>
      <c r="M876" s="56"/>
    </row>
    <row r="877" spans="7:13" x14ac:dyDescent="0.25">
      <c r="G877" s="56"/>
      <c r="H877" s="56"/>
      <c r="I877" s="56"/>
      <c r="J877" s="56"/>
      <c r="K877" s="56"/>
      <c r="L877" s="56"/>
      <c r="M877" s="56"/>
    </row>
    <row r="878" spans="7:13" x14ac:dyDescent="0.25">
      <c r="G878" s="56"/>
      <c r="H878" s="56"/>
      <c r="I878" s="56"/>
      <c r="J878" s="56"/>
      <c r="K878" s="56"/>
      <c r="L878" s="56"/>
      <c r="M878" s="56"/>
    </row>
    <row r="879" spans="7:13" x14ac:dyDescent="0.25">
      <c r="G879" s="56"/>
      <c r="H879" s="56"/>
      <c r="I879" s="56"/>
      <c r="J879" s="56"/>
      <c r="K879" s="56"/>
      <c r="L879" s="56"/>
      <c r="M879" s="56"/>
    </row>
    <row r="880" spans="7:13" x14ac:dyDescent="0.25">
      <c r="G880" s="56"/>
      <c r="H880" s="56"/>
      <c r="I880" s="56"/>
      <c r="J880" s="56"/>
      <c r="K880" s="56"/>
      <c r="L880" s="56"/>
      <c r="M880" s="56"/>
    </row>
    <row r="881" spans="7:13" x14ac:dyDescent="0.25">
      <c r="G881" s="56"/>
      <c r="H881" s="56"/>
      <c r="I881" s="56"/>
      <c r="J881" s="56"/>
      <c r="K881" s="56"/>
      <c r="L881" s="56"/>
      <c r="M881" s="56"/>
    </row>
    <row r="882" spans="7:13" x14ac:dyDescent="0.25">
      <c r="G882" s="56"/>
      <c r="H882" s="56"/>
      <c r="I882" s="56"/>
      <c r="J882" s="56"/>
      <c r="K882" s="56"/>
      <c r="L882" s="56"/>
      <c r="M882" s="56"/>
    </row>
    <row r="883" spans="7:13" x14ac:dyDescent="0.25">
      <c r="G883" s="56"/>
      <c r="H883" s="56"/>
      <c r="I883" s="56"/>
      <c r="J883" s="56"/>
      <c r="K883" s="56"/>
      <c r="L883" s="56"/>
      <c r="M883" s="56"/>
    </row>
    <row r="884" spans="7:13" x14ac:dyDescent="0.25">
      <c r="G884" s="56"/>
      <c r="H884" s="56"/>
      <c r="I884" s="56"/>
      <c r="J884" s="56"/>
      <c r="K884" s="56"/>
      <c r="L884" s="56"/>
      <c r="M884" s="56"/>
    </row>
    <row r="885" spans="7:13" x14ac:dyDescent="0.25">
      <c r="G885" s="56"/>
      <c r="H885" s="56"/>
      <c r="I885" s="56"/>
      <c r="J885" s="56"/>
      <c r="K885" s="56"/>
      <c r="L885" s="56"/>
      <c r="M885" s="56"/>
    </row>
    <row r="886" spans="7:13" x14ac:dyDescent="0.25">
      <c r="G886" s="56"/>
      <c r="H886" s="56"/>
      <c r="I886" s="56"/>
      <c r="J886" s="56"/>
      <c r="K886" s="56"/>
      <c r="L886" s="56"/>
      <c r="M886" s="56"/>
    </row>
    <row r="887" spans="7:13" x14ac:dyDescent="0.25">
      <c r="G887" s="56"/>
      <c r="H887" s="56"/>
      <c r="I887" s="56"/>
      <c r="J887" s="56"/>
      <c r="K887" s="56"/>
      <c r="L887" s="56"/>
      <c r="M887" s="56"/>
    </row>
    <row r="888" spans="7:13" x14ac:dyDescent="0.25">
      <c r="G888" s="56"/>
      <c r="H888" s="56"/>
      <c r="I888" s="56"/>
      <c r="J888" s="56"/>
      <c r="K888" s="56"/>
      <c r="L888" s="56"/>
      <c r="M888" s="56"/>
    </row>
    <row r="889" spans="7:13" x14ac:dyDescent="0.25">
      <c r="G889" s="56"/>
      <c r="H889" s="56"/>
      <c r="I889" s="56"/>
      <c r="J889" s="56"/>
      <c r="K889" s="56"/>
      <c r="L889" s="56"/>
      <c r="M889" s="56"/>
    </row>
    <row r="890" spans="7:13" x14ac:dyDescent="0.25">
      <c r="G890" s="56"/>
      <c r="H890" s="56"/>
      <c r="I890" s="56"/>
      <c r="J890" s="56"/>
      <c r="K890" s="56"/>
      <c r="L890" s="56"/>
      <c r="M890" s="56"/>
    </row>
    <row r="891" spans="7:13" x14ac:dyDescent="0.25">
      <c r="G891" s="56"/>
      <c r="H891" s="56"/>
      <c r="I891" s="56"/>
      <c r="J891" s="56"/>
      <c r="K891" s="56"/>
      <c r="L891" s="56"/>
      <c r="M891" s="56"/>
    </row>
    <row r="892" spans="7:13" x14ac:dyDescent="0.25">
      <c r="G892" s="56"/>
      <c r="H892" s="56"/>
      <c r="I892" s="56"/>
      <c r="J892" s="56"/>
      <c r="K892" s="56"/>
      <c r="L892" s="56"/>
      <c r="M892" s="56"/>
    </row>
    <row r="893" spans="7:13" x14ac:dyDescent="0.25">
      <c r="G893" s="56"/>
      <c r="H893" s="56"/>
      <c r="I893" s="56"/>
      <c r="J893" s="56"/>
      <c r="K893" s="56"/>
      <c r="L893" s="56"/>
      <c r="M893" s="56"/>
    </row>
    <row r="894" spans="7:13" x14ac:dyDescent="0.25">
      <c r="G894" s="56"/>
      <c r="H894" s="56"/>
      <c r="I894" s="56"/>
      <c r="J894" s="56"/>
      <c r="K894" s="56"/>
      <c r="L894" s="56"/>
      <c r="M894" s="56"/>
    </row>
    <row r="895" spans="7:13" x14ac:dyDescent="0.25">
      <c r="G895" s="56"/>
      <c r="H895" s="56"/>
      <c r="I895" s="56"/>
      <c r="J895" s="56"/>
      <c r="K895" s="56"/>
      <c r="L895" s="56"/>
      <c r="M895" s="56"/>
    </row>
    <row r="896" spans="7:13" x14ac:dyDescent="0.25">
      <c r="G896" s="56"/>
      <c r="H896" s="56"/>
      <c r="I896" s="56"/>
      <c r="J896" s="56"/>
      <c r="K896" s="56"/>
      <c r="L896" s="56"/>
      <c r="M896" s="56"/>
    </row>
    <row r="897" spans="7:13" x14ac:dyDescent="0.25">
      <c r="G897" s="56"/>
      <c r="H897" s="56"/>
      <c r="I897" s="56"/>
      <c r="J897" s="56"/>
      <c r="K897" s="56"/>
      <c r="L897" s="56"/>
      <c r="M897" s="56"/>
    </row>
    <row r="898" spans="7:13" x14ac:dyDescent="0.25">
      <c r="G898" s="56"/>
      <c r="H898" s="56"/>
      <c r="I898" s="56"/>
      <c r="J898" s="56"/>
      <c r="K898" s="56"/>
      <c r="L898" s="56"/>
      <c r="M898" s="56"/>
    </row>
    <row r="899" spans="7:13" x14ac:dyDescent="0.25">
      <c r="G899" s="56"/>
      <c r="H899" s="56"/>
      <c r="I899" s="56"/>
      <c r="J899" s="56"/>
      <c r="K899" s="56"/>
      <c r="L899" s="56"/>
      <c r="M899" s="56"/>
    </row>
    <row r="900" spans="7:13" x14ac:dyDescent="0.25">
      <c r="G900" s="56"/>
      <c r="H900" s="56"/>
      <c r="I900" s="56"/>
      <c r="J900" s="56"/>
      <c r="K900" s="56"/>
      <c r="L900" s="56"/>
      <c r="M900" s="56"/>
    </row>
    <row r="901" spans="7:13" x14ac:dyDescent="0.25">
      <c r="G901" s="56"/>
      <c r="H901" s="56"/>
      <c r="I901" s="56"/>
      <c r="J901" s="56"/>
      <c r="K901" s="56"/>
      <c r="L901" s="56"/>
      <c r="M901" s="56"/>
    </row>
    <row r="902" spans="7:13" x14ac:dyDescent="0.25">
      <c r="G902" s="56"/>
      <c r="H902" s="56"/>
      <c r="I902" s="56"/>
      <c r="J902" s="56"/>
      <c r="K902" s="56"/>
      <c r="L902" s="56"/>
      <c r="M902" s="56"/>
    </row>
    <row r="903" spans="7:13" x14ac:dyDescent="0.25">
      <c r="G903" s="56"/>
      <c r="H903" s="56"/>
      <c r="I903" s="56"/>
      <c r="J903" s="56"/>
      <c r="K903" s="56"/>
      <c r="L903" s="56"/>
      <c r="M903" s="56"/>
    </row>
    <row r="904" spans="7:13" x14ac:dyDescent="0.25">
      <c r="G904" s="56"/>
      <c r="H904" s="56"/>
      <c r="I904" s="56"/>
      <c r="J904" s="56"/>
      <c r="K904" s="56"/>
      <c r="L904" s="56"/>
      <c r="M904" s="56"/>
    </row>
    <row r="905" spans="7:13" x14ac:dyDescent="0.25">
      <c r="G905" s="56"/>
      <c r="H905" s="56"/>
      <c r="I905" s="56"/>
      <c r="J905" s="56"/>
      <c r="K905" s="56"/>
      <c r="L905" s="56"/>
      <c r="M905" s="56"/>
    </row>
    <row r="906" spans="7:13" x14ac:dyDescent="0.25">
      <c r="G906" s="56"/>
      <c r="H906" s="56"/>
      <c r="I906" s="56"/>
      <c r="J906" s="56"/>
      <c r="K906" s="56"/>
      <c r="L906" s="56"/>
      <c r="M906" s="56"/>
    </row>
    <row r="907" spans="7:13" x14ac:dyDescent="0.25">
      <c r="G907" s="56"/>
      <c r="H907" s="56"/>
      <c r="I907" s="56"/>
      <c r="J907" s="56"/>
      <c r="K907" s="56"/>
      <c r="L907" s="56"/>
      <c r="M907" s="56"/>
    </row>
    <row r="908" spans="7:13" x14ac:dyDescent="0.25">
      <c r="G908" s="56"/>
      <c r="H908" s="56"/>
      <c r="I908" s="56"/>
      <c r="J908" s="56"/>
      <c r="K908" s="56"/>
      <c r="L908" s="56"/>
      <c r="M908" s="56"/>
    </row>
    <row r="909" spans="7:13" x14ac:dyDescent="0.25">
      <c r="G909" s="56"/>
      <c r="H909" s="56"/>
      <c r="I909" s="56"/>
      <c r="J909" s="56"/>
      <c r="K909" s="56"/>
      <c r="L909" s="56"/>
      <c r="M909" s="56"/>
    </row>
    <row r="910" spans="7:13" x14ac:dyDescent="0.25">
      <c r="G910" s="56"/>
      <c r="H910" s="56"/>
      <c r="I910" s="56"/>
      <c r="J910" s="56"/>
      <c r="K910" s="56"/>
      <c r="L910" s="56"/>
      <c r="M910" s="56"/>
    </row>
    <row r="911" spans="7:13" x14ac:dyDescent="0.25">
      <c r="G911" s="56"/>
      <c r="H911" s="56"/>
      <c r="I911" s="56"/>
      <c r="J911" s="56"/>
      <c r="K911" s="56"/>
      <c r="L911" s="56"/>
      <c r="M911" s="56"/>
    </row>
    <row r="912" spans="7:13" x14ac:dyDescent="0.25">
      <c r="G912" s="56"/>
      <c r="H912" s="56"/>
      <c r="I912" s="56"/>
      <c r="J912" s="56"/>
      <c r="K912" s="56"/>
      <c r="L912" s="56"/>
      <c r="M912" s="56"/>
    </row>
    <row r="913" spans="7:13" x14ac:dyDescent="0.25">
      <c r="G913" s="56"/>
      <c r="H913" s="56"/>
      <c r="I913" s="56"/>
      <c r="J913" s="56"/>
      <c r="K913" s="56"/>
      <c r="L913" s="56"/>
      <c r="M913" s="56"/>
    </row>
    <row r="914" spans="7:13" x14ac:dyDescent="0.25">
      <c r="G914" s="56"/>
      <c r="H914" s="56"/>
      <c r="I914" s="56"/>
      <c r="J914" s="56"/>
      <c r="K914" s="56"/>
      <c r="L914" s="56"/>
      <c r="M914" s="56"/>
    </row>
    <row r="915" spans="7:13" x14ac:dyDescent="0.25">
      <c r="G915" s="56"/>
      <c r="H915" s="56"/>
      <c r="I915" s="56"/>
      <c r="J915" s="56"/>
      <c r="K915" s="56"/>
      <c r="L915" s="56"/>
      <c r="M915" s="56"/>
    </row>
    <row r="916" spans="7:13" x14ac:dyDescent="0.25">
      <c r="G916" s="56"/>
      <c r="H916" s="56"/>
      <c r="I916" s="56"/>
      <c r="J916" s="56"/>
      <c r="K916" s="56"/>
      <c r="L916" s="56"/>
      <c r="M916" s="56"/>
    </row>
    <row r="917" spans="7:13" x14ac:dyDescent="0.25">
      <c r="G917" s="56"/>
      <c r="H917" s="56"/>
      <c r="I917" s="56"/>
      <c r="J917" s="56"/>
      <c r="K917" s="56"/>
      <c r="L917" s="56"/>
      <c r="M917" s="56"/>
    </row>
    <row r="918" spans="7:13" x14ac:dyDescent="0.25">
      <c r="G918" s="56"/>
      <c r="H918" s="56"/>
      <c r="I918" s="56"/>
      <c r="J918" s="56"/>
      <c r="K918" s="56"/>
      <c r="L918" s="56"/>
      <c r="M918" s="56"/>
    </row>
    <row r="919" spans="7:13" x14ac:dyDescent="0.25">
      <c r="G919" s="56"/>
      <c r="H919" s="56"/>
      <c r="I919" s="56"/>
      <c r="J919" s="56"/>
      <c r="K919" s="56"/>
      <c r="L919" s="56"/>
      <c r="M919" s="56"/>
    </row>
    <row r="920" spans="7:13" x14ac:dyDescent="0.25">
      <c r="G920" s="56"/>
      <c r="H920" s="56"/>
      <c r="I920" s="56"/>
      <c r="J920" s="56"/>
      <c r="K920" s="56"/>
      <c r="L920" s="56"/>
      <c r="M920" s="56"/>
    </row>
    <row r="921" spans="7:13" x14ac:dyDescent="0.25">
      <c r="G921" s="56"/>
      <c r="H921" s="56"/>
      <c r="I921" s="56"/>
      <c r="J921" s="56"/>
      <c r="K921" s="56"/>
      <c r="L921" s="56"/>
      <c r="M921" s="56"/>
    </row>
    <row r="922" spans="7:13" x14ac:dyDescent="0.25">
      <c r="G922" s="56"/>
      <c r="H922" s="56"/>
      <c r="I922" s="56"/>
      <c r="J922" s="56"/>
      <c r="K922" s="56"/>
      <c r="L922" s="56"/>
      <c r="M922" s="56"/>
    </row>
    <row r="923" spans="7:13" x14ac:dyDescent="0.25">
      <c r="G923" s="56"/>
      <c r="H923" s="56"/>
      <c r="I923" s="56"/>
      <c r="J923" s="56"/>
      <c r="K923" s="56"/>
      <c r="L923" s="56"/>
      <c r="M923" s="56"/>
    </row>
  </sheetData>
  <mergeCells count="206">
    <mergeCell ref="S191:S196"/>
    <mergeCell ref="J191:J196"/>
    <mergeCell ref="L191:L196"/>
    <mergeCell ref="M191:M196"/>
    <mergeCell ref="N191:N196"/>
    <mergeCell ref="O191:O196"/>
    <mergeCell ref="P191:P196"/>
    <mergeCell ref="Q191:Q196"/>
    <mergeCell ref="R191:R196"/>
    <mergeCell ref="C150:C152"/>
    <mergeCell ref="D47:D160"/>
    <mergeCell ref="E47:E160"/>
    <mergeCell ref="F47:F160"/>
    <mergeCell ref="G47:G160"/>
    <mergeCell ref="H47:H160"/>
    <mergeCell ref="I47:I160"/>
    <mergeCell ref="K150:K152"/>
    <mergeCell ref="K153:K156"/>
    <mergeCell ref="C153:C156"/>
    <mergeCell ref="C158:C160"/>
    <mergeCell ref="C103:C137"/>
    <mergeCell ref="K47:K52"/>
    <mergeCell ref="K88:K102"/>
    <mergeCell ref="T191:T196"/>
    <mergeCell ref="F162:F166"/>
    <mergeCell ref="G162:G166"/>
    <mergeCell ref="K216:K222"/>
    <mergeCell ref="G33:G36"/>
    <mergeCell ref="H33:H36"/>
    <mergeCell ref="I33:I36"/>
    <mergeCell ref="K162:K166"/>
    <mergeCell ref="K198:K204"/>
    <mergeCell ref="T198:T328"/>
    <mergeCell ref="G191:G196"/>
    <mergeCell ref="H191:H196"/>
    <mergeCell ref="K191:K196"/>
    <mergeCell ref="A169:T169"/>
    <mergeCell ref="A168:C168"/>
    <mergeCell ref="E198:E328"/>
    <mergeCell ref="F198:F328"/>
    <mergeCell ref="G198:G328"/>
    <mergeCell ref="I191:I196"/>
    <mergeCell ref="T162:T166"/>
    <mergeCell ref="C223:C236"/>
    <mergeCell ref="F170:F187"/>
    <mergeCell ref="C198:C204"/>
    <mergeCell ref="C191:C196"/>
    <mergeCell ref="D191:D196"/>
    <mergeCell ref="E191:E196"/>
    <mergeCell ref="F191:F196"/>
    <mergeCell ref="C312:C328"/>
    <mergeCell ref="C170:C172"/>
    <mergeCell ref="C173:C175"/>
    <mergeCell ref="C176:C178"/>
    <mergeCell ref="C179:C181"/>
    <mergeCell ref="C182:C184"/>
    <mergeCell ref="C185:C187"/>
    <mergeCell ref="D170:D187"/>
    <mergeCell ref="E170:E187"/>
    <mergeCell ref="A367:D367"/>
    <mergeCell ref="A40:A46"/>
    <mergeCell ref="A47:A161"/>
    <mergeCell ref="A162:A167"/>
    <mergeCell ref="A170:A188"/>
    <mergeCell ref="A189:A190"/>
    <mergeCell ref="A191:A197"/>
    <mergeCell ref="A198:A329"/>
    <mergeCell ref="A332:A348"/>
    <mergeCell ref="A349:A350"/>
    <mergeCell ref="A351:A363"/>
    <mergeCell ref="A364:A365"/>
    <mergeCell ref="C164:C166"/>
    <mergeCell ref="D162:D166"/>
    <mergeCell ref="C216:C222"/>
    <mergeCell ref="C138:C149"/>
    <mergeCell ref="C237:C244"/>
    <mergeCell ref="D198:D328"/>
    <mergeCell ref="A331:T331"/>
    <mergeCell ref="G170:G187"/>
    <mergeCell ref="H170:H187"/>
    <mergeCell ref="I170:I187"/>
    <mergeCell ref="C41:C42"/>
    <mergeCell ref="A366:C366"/>
    <mergeCell ref="T15:T27"/>
    <mergeCell ref="A29:A32"/>
    <mergeCell ref="J33:J36"/>
    <mergeCell ref="U11:U13"/>
    <mergeCell ref="A15:A28"/>
    <mergeCell ref="A33:A37"/>
    <mergeCell ref="T11:T13"/>
    <mergeCell ref="C332:C347"/>
    <mergeCell ref="D332:D347"/>
    <mergeCell ref="E332:E347"/>
    <mergeCell ref="F332:F347"/>
    <mergeCell ref="G332:G347"/>
    <mergeCell ref="H332:H347"/>
    <mergeCell ref="I332:I347"/>
    <mergeCell ref="K332:K347"/>
    <mergeCell ref="J332:J347"/>
    <mergeCell ref="T332:T347"/>
    <mergeCell ref="A11:A14"/>
    <mergeCell ref="B11:B13"/>
    <mergeCell ref="C11:C13"/>
    <mergeCell ref="D11:D13"/>
    <mergeCell ref="E11:E13"/>
    <mergeCell ref="C205:C215"/>
    <mergeCell ref="G11:G13"/>
    <mergeCell ref="P1:T1"/>
    <mergeCell ref="P2:T2"/>
    <mergeCell ref="A7:A8"/>
    <mergeCell ref="B7:B8"/>
    <mergeCell ref="C7:C8"/>
    <mergeCell ref="D7:D8"/>
    <mergeCell ref="E7:E8"/>
    <mergeCell ref="F7:F8"/>
    <mergeCell ref="G7:I7"/>
    <mergeCell ref="J7:S7"/>
    <mergeCell ref="T7:T8"/>
    <mergeCell ref="P3:T3"/>
    <mergeCell ref="A5:T5"/>
    <mergeCell ref="F40:F45"/>
    <mergeCell ref="J40:J45"/>
    <mergeCell ref="E40:E45"/>
    <mergeCell ref="D40:D45"/>
    <mergeCell ref="D33:D36"/>
    <mergeCell ref="K41:K45"/>
    <mergeCell ref="C15:C20"/>
    <mergeCell ref="C21:C22"/>
    <mergeCell ref="K15:K27"/>
    <mergeCell ref="C35:C36"/>
    <mergeCell ref="E33:E36"/>
    <mergeCell ref="E30:E31"/>
    <mergeCell ref="J29:J31"/>
    <mergeCell ref="D29:D31"/>
    <mergeCell ref="F33:F36"/>
    <mergeCell ref="G15:G27"/>
    <mergeCell ref="H15:H27"/>
    <mergeCell ref="I15:I27"/>
    <mergeCell ref="C23:C27"/>
    <mergeCell ref="C33:C34"/>
    <mergeCell ref="E15:E27"/>
    <mergeCell ref="F15:F27"/>
    <mergeCell ref="D15:D27"/>
    <mergeCell ref="G351:G362"/>
    <mergeCell ref="H351:H362"/>
    <mergeCell ref="I351:I362"/>
    <mergeCell ref="T351:T362"/>
    <mergeCell ref="K351:K362"/>
    <mergeCell ref="C245:C260"/>
    <mergeCell ref="K282:K311"/>
    <mergeCell ref="C282:C311"/>
    <mergeCell ref="K237:K244"/>
    <mergeCell ref="K245:K260"/>
    <mergeCell ref="F351:F362"/>
    <mergeCell ref="D351:D362"/>
    <mergeCell ref="E351:E362"/>
    <mergeCell ref="J351:J362"/>
    <mergeCell ref="A330:C330"/>
    <mergeCell ref="K312:K328"/>
    <mergeCell ref="I198:I328"/>
    <mergeCell ref="L351:L362"/>
    <mergeCell ref="K261:K281"/>
    <mergeCell ref="K223:K236"/>
    <mergeCell ref="K205:K215"/>
    <mergeCell ref="E162:E166"/>
    <mergeCell ref="C162:C163"/>
    <mergeCell ref="H198:H328"/>
    <mergeCell ref="C261:C281"/>
    <mergeCell ref="A10:T10"/>
    <mergeCell ref="A39:T39"/>
    <mergeCell ref="C47:C52"/>
    <mergeCell ref="C53:C58"/>
    <mergeCell ref="C59:C67"/>
    <mergeCell ref="C68:C87"/>
    <mergeCell ref="C88:C102"/>
    <mergeCell ref="T40:T45"/>
    <mergeCell ref="F29:F31"/>
    <mergeCell ref="G29:G31"/>
    <mergeCell ref="H29:H31"/>
    <mergeCell ref="I29:I31"/>
    <mergeCell ref="T29:T31"/>
    <mergeCell ref="H11:H13"/>
    <mergeCell ref="I11:I13"/>
    <mergeCell ref="K11:K13"/>
    <mergeCell ref="J11:J13"/>
    <mergeCell ref="F11:F13"/>
    <mergeCell ref="K103:K137"/>
    <mergeCell ref="T173:T187"/>
    <mergeCell ref="H162:H166"/>
    <mergeCell ref="I162:I166"/>
    <mergeCell ref="T33:T36"/>
    <mergeCell ref="G40:G45"/>
    <mergeCell ref="H40:H45"/>
    <mergeCell ref="J170:J187"/>
    <mergeCell ref="K170:K172"/>
    <mergeCell ref="K173:K187"/>
    <mergeCell ref="K53:K58"/>
    <mergeCell ref="K59:K67"/>
    <mergeCell ref="K68:K87"/>
    <mergeCell ref="I40:I45"/>
    <mergeCell ref="K33:K36"/>
    <mergeCell ref="T170:T172"/>
    <mergeCell ref="J162:J166"/>
    <mergeCell ref="K138:K149"/>
    <mergeCell ref="T47:T160"/>
    <mergeCell ref="K157:K160"/>
  </mergeCells>
  <pageMargins left="0.23622047244094491" right="0.23622047244094491" top="0.35433070866141736" bottom="0.35433070866141736" header="0.11811023622047245" footer="0.11811023622047245"/>
  <pageSetup paperSize="9" scale="37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на 2022 год</vt:lpstr>
      <vt:lpstr>'Перечень на 2022 год'!Заголовки_для_печати</vt:lpstr>
      <vt:lpstr>'Перечень на 2022 год'!Область_печати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Админ</cp:lastModifiedBy>
  <cp:lastPrinted>2022-03-03T11:11:59Z</cp:lastPrinted>
  <dcterms:created xsi:type="dcterms:W3CDTF">2020-10-01T03:35:24Z</dcterms:created>
  <dcterms:modified xsi:type="dcterms:W3CDTF">2022-06-30T09:28:49Z</dcterms:modified>
</cp:coreProperties>
</file>